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tabRatio="764" activeTab="0"/>
  </bookViews>
  <sheets>
    <sheet name="Préambule" sheetId="1" r:id="rId1"/>
    <sheet name="1-Auditeur" sheetId="2" r:id="rId2"/>
    <sheet name="2-Patient (optionnel)" sheetId="3" r:id="rId3"/>
    <sheet name="3 - Médecin (optionnel)" sheetId="4" r:id="rId4"/>
    <sheet name="4- IDE-Cadre (optionnel)" sheetId="5" r:id="rId5"/>
    <sheet name="ex Plan d'actions" sheetId="6" r:id="rId6"/>
    <sheet name="BD" sheetId="7" state="hidden" r:id="rId7"/>
    <sheet name="Réf" sheetId="8" state="hidden" r:id="rId8"/>
    <sheet name="liste items" sheetId="9" state="hidden" r:id="rId9"/>
  </sheets>
  <externalReferences>
    <externalReference r:id="rId12"/>
    <externalReference r:id="rId13"/>
    <externalReference r:id="rId14"/>
    <externalReference r:id="rId15"/>
  </externalReferences>
  <definedNames>
    <definedName name="___thinkcell3UUAAAEAAAAAAAAA.gTgSI6KFEq5RkM0W5m25A" localSheetId="1" hidden="1">#REF!</definedName>
    <definedName name="___thinkcell3UUAAAEAAAAAAAAA.gTgSI6KFEq5RkM0W5m25A" localSheetId="2" hidden="1">#REF!</definedName>
    <definedName name="___thinkcell3UUAAAEAAAAAAAAA.gTgSI6KFEq5RkM0W5m25A" localSheetId="3" hidden="1">#REF!</definedName>
    <definedName name="___thinkcell3UUAAAEAAAAAAAAA.gTgSI6KFEq5RkM0W5m25A" localSheetId="4" hidden="1">#REF!</definedName>
    <definedName name="___thinkcell3UUAAAEAAAAAAAAA.gTgSI6KFEq5RkM0W5m25A" localSheetId="5" hidden="1">#REF!</definedName>
    <definedName name="___thinkcell3UUAAAEAAAAAAAAA.gTgSI6KFEq5RkM0W5m25A" hidden="1">#REF!</definedName>
    <definedName name="___thinkcell3UUAAAEAAAAAAAAA2nVMgJN7rk.B5z50VzDB9A" localSheetId="1" hidden="1">'[1]M - Bassin Marché'!#REF!</definedName>
    <definedName name="___thinkcell3UUAAAEAAAAAAAAA2nVMgJN7rk.B5z50VzDB9A" localSheetId="2" hidden="1">'[1]M - Bassin Marché'!#REF!</definedName>
    <definedName name="___thinkcell3UUAAAEAAAAAAAAA2nVMgJN7rk.B5z50VzDB9A" localSheetId="3" hidden="1">'[1]M - Bassin Marché'!#REF!</definedName>
    <definedName name="___thinkcell3UUAAAEAAAAAAAAA2nVMgJN7rk.B5z50VzDB9A" localSheetId="4" hidden="1">'[1]M - Bassin Marché'!#REF!</definedName>
    <definedName name="___thinkcell3UUAAAEAAAAAAAAA2nVMgJN7rk.B5z50VzDB9A" localSheetId="5" hidden="1">'[1]M - Bassin Marché'!#REF!</definedName>
    <definedName name="___thinkcell3UUAAAEAAAAAAAAA2nVMgJN7rk.B5z50VzDB9A" hidden="1">'[1]M - Bassin Marché'!#REF!</definedName>
    <definedName name="___thinkcell3UUAAAEAAAAAAAAA32NldpawDU2uE0RAXJzRaQ" localSheetId="1" hidden="1">#REF!</definedName>
    <definedName name="___thinkcell3UUAAAEAAAAAAAAA32NldpawDU2uE0RAXJzRaQ" localSheetId="2" hidden="1">#REF!</definedName>
    <definedName name="___thinkcell3UUAAAEAAAAAAAAA32NldpawDU2uE0RAXJzRaQ" localSheetId="3" hidden="1">#REF!</definedName>
    <definedName name="___thinkcell3UUAAAEAAAAAAAAA32NldpawDU2uE0RAXJzRaQ" localSheetId="4" hidden="1">#REF!</definedName>
    <definedName name="___thinkcell3UUAAAEAAAAAAAAA32NldpawDU2uE0RAXJzRaQ" localSheetId="5" hidden="1">#REF!</definedName>
    <definedName name="___thinkcell3UUAAAEAAAAAAAAA32NldpawDU2uE0RAXJzRaQ" hidden="1">#REF!</definedName>
    <definedName name="___thinkcell3UUAAAEAAAAAAAAA32zB3.SyAkaPW4k9sxEkHA" localSheetId="1" hidden="1">#REF!</definedName>
    <definedName name="___thinkcell3UUAAAEAAAAAAAAA32zB3.SyAkaPW4k9sxEkHA" localSheetId="2" hidden="1">#REF!</definedName>
    <definedName name="___thinkcell3UUAAAEAAAAAAAAA32zB3.SyAkaPW4k9sxEkHA" localSheetId="3" hidden="1">#REF!</definedName>
    <definedName name="___thinkcell3UUAAAEAAAAAAAAA32zB3.SyAkaPW4k9sxEkHA" localSheetId="4" hidden="1">#REF!</definedName>
    <definedName name="___thinkcell3UUAAAEAAAAAAAAA32zB3.SyAkaPW4k9sxEkHA" localSheetId="5" hidden="1">#REF!</definedName>
    <definedName name="___thinkcell3UUAAAEAAAAAAAAA32zB3.SyAkaPW4k9sxEkHA" hidden="1">#REF!</definedName>
    <definedName name="___thinkcell3UUAAAEAAAAAAAAA5RsOKnGxQ0.eKbXJ4t00xA" localSheetId="1" hidden="1">#REF!</definedName>
    <definedName name="___thinkcell3UUAAAEAAAAAAAAA5RsOKnGxQ0.eKbXJ4t00xA" localSheetId="2" hidden="1">#REF!</definedName>
    <definedName name="___thinkcell3UUAAAEAAAAAAAAA5RsOKnGxQ0.eKbXJ4t00xA" localSheetId="3" hidden="1">#REF!</definedName>
    <definedName name="___thinkcell3UUAAAEAAAAAAAAA5RsOKnGxQ0.eKbXJ4t00xA" localSheetId="4" hidden="1">#REF!</definedName>
    <definedName name="___thinkcell3UUAAAEAAAAAAAAA5RsOKnGxQ0.eKbXJ4t00xA" localSheetId="5" hidden="1">#REF!</definedName>
    <definedName name="___thinkcell3UUAAAEAAAAAAAAA5RsOKnGxQ0.eKbXJ4t00xA" hidden="1">#REF!</definedName>
    <definedName name="___thinkcell3UUAAAEAAAAAAAAA5VInDlfoAEW6rFV8J6ezUA" localSheetId="1" hidden="1">#REF!</definedName>
    <definedName name="___thinkcell3UUAAAEAAAAAAAAA5VInDlfoAEW6rFV8J6ezUA" localSheetId="2" hidden="1">#REF!</definedName>
    <definedName name="___thinkcell3UUAAAEAAAAAAAAA5VInDlfoAEW6rFV8J6ezUA" localSheetId="3" hidden="1">#REF!</definedName>
    <definedName name="___thinkcell3UUAAAEAAAAAAAAA5VInDlfoAEW6rFV8J6ezUA" localSheetId="4" hidden="1">#REF!</definedName>
    <definedName name="___thinkcell3UUAAAEAAAAAAAAA5VInDlfoAEW6rFV8J6ezUA" localSheetId="5" hidden="1">#REF!</definedName>
    <definedName name="___thinkcell3UUAAAEAAAAAAAAA5VInDlfoAEW6rFV8J6ezUA" hidden="1">#REF!</definedName>
    <definedName name="___thinkcell3UUAAAEAAAAAAAAABcGoPOXieE.XO20LLjEACA" localSheetId="1" hidden="1">#REF!</definedName>
    <definedName name="___thinkcell3UUAAAEAAAAAAAAABcGoPOXieE.XO20LLjEACA" localSheetId="2" hidden="1">#REF!</definedName>
    <definedName name="___thinkcell3UUAAAEAAAAAAAAABcGoPOXieE.XO20LLjEACA" localSheetId="3" hidden="1">#REF!</definedName>
    <definedName name="___thinkcell3UUAAAEAAAAAAAAABcGoPOXieE.XO20LLjEACA" localSheetId="4" hidden="1">#REF!</definedName>
    <definedName name="___thinkcell3UUAAAEAAAAAAAAABcGoPOXieE.XO20LLjEACA" localSheetId="5" hidden="1">#REF!</definedName>
    <definedName name="___thinkcell3UUAAAEAAAAAAAAABcGoPOXieE.XO20LLjEACA" hidden="1">#REF!</definedName>
    <definedName name="___thinkcell3UUAAAEAAAAAAAAACa4hL6idKEKMh0OI_tfK2w" localSheetId="1" hidden="1">#REF!</definedName>
    <definedName name="___thinkcell3UUAAAEAAAAAAAAACa4hL6idKEKMh0OI_tfK2w" localSheetId="2" hidden="1">#REF!</definedName>
    <definedName name="___thinkcell3UUAAAEAAAAAAAAACa4hL6idKEKMh0OI_tfK2w" localSheetId="3" hidden="1">#REF!</definedName>
    <definedName name="___thinkcell3UUAAAEAAAAAAAAACa4hL6idKEKMh0OI_tfK2w" localSheetId="4" hidden="1">#REF!</definedName>
    <definedName name="___thinkcell3UUAAAEAAAAAAAAACa4hL6idKEKMh0OI_tfK2w" localSheetId="5" hidden="1">#REF!</definedName>
    <definedName name="___thinkcell3UUAAAEAAAAAAAAACa4hL6idKEKMh0OI_tfK2w" hidden="1">#REF!</definedName>
    <definedName name="___thinkcell3UUAAAEAAAAAAAAACgIceAV6gEKMna5RYBQSnw" localSheetId="1" hidden="1">#REF!</definedName>
    <definedName name="___thinkcell3UUAAAEAAAAAAAAACgIceAV6gEKMna5RYBQSnw" localSheetId="2" hidden="1">#REF!</definedName>
    <definedName name="___thinkcell3UUAAAEAAAAAAAAACgIceAV6gEKMna5RYBQSnw" localSheetId="3" hidden="1">#REF!</definedName>
    <definedName name="___thinkcell3UUAAAEAAAAAAAAACgIceAV6gEKMna5RYBQSnw" localSheetId="4" hidden="1">#REF!</definedName>
    <definedName name="___thinkcell3UUAAAEAAAAAAAAACgIceAV6gEKMna5RYBQSnw" localSheetId="5" hidden="1">#REF!</definedName>
    <definedName name="___thinkcell3UUAAAEAAAAAAAAACgIceAV6gEKMna5RYBQSnw" hidden="1">#REF!</definedName>
    <definedName name="___thinkcell3UUAAAEAAAAAAAAADybxt3dSM0akH8ShGismyg" localSheetId="1" hidden="1">'[1]M - Bassin Marché'!#REF!</definedName>
    <definedName name="___thinkcell3UUAAAEAAAAAAAAADybxt3dSM0akH8ShGismyg" localSheetId="2" hidden="1">'[1]M - Bassin Marché'!#REF!</definedName>
    <definedName name="___thinkcell3UUAAAEAAAAAAAAADybxt3dSM0akH8ShGismyg" localSheetId="3" hidden="1">'[1]M - Bassin Marché'!#REF!</definedName>
    <definedName name="___thinkcell3UUAAAEAAAAAAAAADybxt3dSM0akH8ShGismyg" localSheetId="4" hidden="1">'[1]M - Bassin Marché'!#REF!</definedName>
    <definedName name="___thinkcell3UUAAAEAAAAAAAAADybxt3dSM0akH8ShGismyg" localSheetId="5" hidden="1">'[1]M - Bassin Marché'!#REF!</definedName>
    <definedName name="___thinkcell3UUAAAEAAAAAAAAADybxt3dSM0akH8ShGismyg" hidden="1">'[1]M - Bassin Marché'!#REF!</definedName>
    <definedName name="___thinkcell3UUAAAEAAAAAAAAAeVq2Hswq7kGfIDJkVUe_zQ" localSheetId="1" hidden="1">#REF!</definedName>
    <definedName name="___thinkcell3UUAAAEAAAAAAAAAeVq2Hswq7kGfIDJkVUe_zQ" localSheetId="2" hidden="1">#REF!</definedName>
    <definedName name="___thinkcell3UUAAAEAAAAAAAAAeVq2Hswq7kGfIDJkVUe_zQ" localSheetId="3" hidden="1">#REF!</definedName>
    <definedName name="___thinkcell3UUAAAEAAAAAAAAAeVq2Hswq7kGfIDJkVUe_zQ" localSheetId="4" hidden="1">#REF!</definedName>
    <definedName name="___thinkcell3UUAAAEAAAAAAAAAeVq2Hswq7kGfIDJkVUe_zQ" localSheetId="5" hidden="1">#REF!</definedName>
    <definedName name="___thinkcell3UUAAAEAAAAAAAAAeVq2Hswq7kGfIDJkVUe_zQ" hidden="1">#REF!</definedName>
    <definedName name="___thinkcell3UUAAAEAAAAAAAAAeXW8H_bFSU2FYgTSJ6nMeQ" localSheetId="1" hidden="1">'[1]M - Bassin Marché'!#REF!</definedName>
    <definedName name="___thinkcell3UUAAAEAAAAAAAAAeXW8H_bFSU2FYgTSJ6nMeQ" localSheetId="2" hidden="1">'[1]M - Bassin Marché'!#REF!</definedName>
    <definedName name="___thinkcell3UUAAAEAAAAAAAAAeXW8H_bFSU2FYgTSJ6nMeQ" localSheetId="3" hidden="1">'[1]M - Bassin Marché'!#REF!</definedName>
    <definedName name="___thinkcell3UUAAAEAAAAAAAAAeXW8H_bFSU2FYgTSJ6nMeQ" localSheetId="4" hidden="1">'[1]M - Bassin Marché'!#REF!</definedName>
    <definedName name="___thinkcell3UUAAAEAAAAAAAAAeXW8H_bFSU2FYgTSJ6nMeQ" localSheetId="5" hidden="1">'[1]M - Bassin Marché'!#REF!</definedName>
    <definedName name="___thinkcell3UUAAAEAAAAAAAAAeXW8H_bFSU2FYgTSJ6nMeQ" hidden="1">'[1]M - Bassin Marché'!#REF!</definedName>
    <definedName name="___thinkcell3UUAAAEAAAAAAAAAj_D2FtLIsUeRX1IXNoef5A" localSheetId="1" hidden="1">#REF!</definedName>
    <definedName name="___thinkcell3UUAAAEAAAAAAAAAj_D2FtLIsUeRX1IXNoef5A" localSheetId="2" hidden="1">#REF!</definedName>
    <definedName name="___thinkcell3UUAAAEAAAAAAAAAj_D2FtLIsUeRX1IXNoef5A" localSheetId="3" hidden="1">#REF!</definedName>
    <definedName name="___thinkcell3UUAAAEAAAAAAAAAj_D2FtLIsUeRX1IXNoef5A" localSheetId="4" hidden="1">#REF!</definedName>
    <definedName name="___thinkcell3UUAAAEAAAAAAAAAj_D2FtLIsUeRX1IXNoef5A" localSheetId="5" hidden="1">#REF!</definedName>
    <definedName name="___thinkcell3UUAAAEAAAAAAAAAj_D2FtLIsUeRX1IXNoef5A" hidden="1">#REF!</definedName>
    <definedName name="___thinkcell3UUAAAEAAAAAAAAAlvlkWG4VQEWfW1Ab1B9.Fw" localSheetId="1" hidden="1">#REF!</definedName>
    <definedName name="___thinkcell3UUAAAEAAAAAAAAAlvlkWG4VQEWfW1Ab1B9.Fw" localSheetId="2" hidden="1">#REF!</definedName>
    <definedName name="___thinkcell3UUAAAEAAAAAAAAAlvlkWG4VQEWfW1Ab1B9.Fw" localSheetId="3" hidden="1">#REF!</definedName>
    <definedName name="___thinkcell3UUAAAEAAAAAAAAAlvlkWG4VQEWfW1Ab1B9.Fw" localSheetId="4" hidden="1">#REF!</definedName>
    <definedName name="___thinkcell3UUAAAEAAAAAAAAAlvlkWG4VQEWfW1Ab1B9.Fw" localSheetId="5" hidden="1">#REF!</definedName>
    <definedName name="___thinkcell3UUAAAEAAAAAAAAAlvlkWG4VQEWfW1Ab1B9.Fw" hidden="1">#REF!</definedName>
    <definedName name="___thinkcell3UUAAAEAAAAAAAAAmQQ9ZlVaU0GB._lSzIj7jg" localSheetId="1" hidden="1">#REF!</definedName>
    <definedName name="___thinkcell3UUAAAEAAAAAAAAAmQQ9ZlVaU0GB._lSzIj7jg" localSheetId="2" hidden="1">#REF!</definedName>
    <definedName name="___thinkcell3UUAAAEAAAAAAAAAmQQ9ZlVaU0GB._lSzIj7jg" localSheetId="3" hidden="1">#REF!</definedName>
    <definedName name="___thinkcell3UUAAAEAAAAAAAAAmQQ9ZlVaU0GB._lSzIj7jg" localSheetId="4" hidden="1">#REF!</definedName>
    <definedName name="___thinkcell3UUAAAEAAAAAAAAAmQQ9ZlVaU0GB._lSzIj7jg" localSheetId="5" hidden="1">#REF!</definedName>
    <definedName name="___thinkcell3UUAAAEAAAAAAAAAmQQ9ZlVaU0GB._lSzIj7jg" hidden="1">#REF!</definedName>
    <definedName name="___thinkcell3UUAAAEAAAAAAAAAMsbrwkE5hk.tr7uDaQGOGA" localSheetId="1" hidden="1">#REF!</definedName>
    <definedName name="___thinkcell3UUAAAEAAAAAAAAAMsbrwkE5hk.tr7uDaQGOGA" localSheetId="2" hidden="1">#REF!</definedName>
    <definedName name="___thinkcell3UUAAAEAAAAAAAAAMsbrwkE5hk.tr7uDaQGOGA" localSheetId="3" hidden="1">#REF!</definedName>
    <definedName name="___thinkcell3UUAAAEAAAAAAAAAMsbrwkE5hk.tr7uDaQGOGA" localSheetId="4" hidden="1">#REF!</definedName>
    <definedName name="___thinkcell3UUAAAEAAAAAAAAAMsbrwkE5hk.tr7uDaQGOGA" localSheetId="5" hidden="1">#REF!</definedName>
    <definedName name="___thinkcell3UUAAAEAAAAAAAAAMsbrwkE5hk.tr7uDaQGOGA" hidden="1">#REF!</definedName>
    <definedName name="___thinkcell3UUAAAEAAAAAAAAAQ.OoK5mVAUGAA4gxBKnrNw" localSheetId="1" hidden="1">'[1]M - Bassin Marché'!#REF!</definedName>
    <definedName name="___thinkcell3UUAAAEAAAAAAAAAQ.OoK5mVAUGAA4gxBKnrNw" localSheetId="2" hidden="1">'[1]M - Bassin Marché'!#REF!</definedName>
    <definedName name="___thinkcell3UUAAAEAAAAAAAAAQ.OoK5mVAUGAA4gxBKnrNw" localSheetId="3" hidden="1">'[1]M - Bassin Marché'!#REF!</definedName>
    <definedName name="___thinkcell3UUAAAEAAAAAAAAAQ.OoK5mVAUGAA4gxBKnrNw" localSheetId="4" hidden="1">'[1]M - Bassin Marché'!#REF!</definedName>
    <definedName name="___thinkcell3UUAAAEAAAAAAAAAQ.OoK5mVAUGAA4gxBKnrNw" localSheetId="5" hidden="1">'[1]M - Bassin Marché'!#REF!</definedName>
    <definedName name="___thinkcell3UUAAAEAAAAAAAAAQ.OoK5mVAUGAA4gxBKnrNw" hidden="1">'[1]M - Bassin Marché'!#REF!</definedName>
    <definedName name="___thinkcell3UUAAAEAAAAAAAAAs1hLZStkuk.BpjxOuFem3Q" localSheetId="1" hidden="1">#REF!</definedName>
    <definedName name="___thinkcell3UUAAAEAAAAAAAAAs1hLZStkuk.BpjxOuFem3Q" localSheetId="2" hidden="1">#REF!</definedName>
    <definedName name="___thinkcell3UUAAAEAAAAAAAAAs1hLZStkuk.BpjxOuFem3Q" localSheetId="3" hidden="1">#REF!</definedName>
    <definedName name="___thinkcell3UUAAAEAAAAAAAAAs1hLZStkuk.BpjxOuFem3Q" localSheetId="4" hidden="1">#REF!</definedName>
    <definedName name="___thinkcell3UUAAAEAAAAAAAAAs1hLZStkuk.BpjxOuFem3Q" localSheetId="5" hidden="1">#REF!</definedName>
    <definedName name="___thinkcell3UUAAAEAAAAAAAAAs1hLZStkuk.BpjxOuFem3Q" hidden="1">#REF!</definedName>
    <definedName name="___thinkcell3UUAAAEAAAAAAAAASYf4PuzKQEqBUC1HDL1Nmw" localSheetId="1" hidden="1">#REF!</definedName>
    <definedName name="___thinkcell3UUAAAEAAAAAAAAASYf4PuzKQEqBUC1HDL1Nmw" localSheetId="2" hidden="1">#REF!</definedName>
    <definedName name="___thinkcell3UUAAAEAAAAAAAAASYf4PuzKQEqBUC1HDL1Nmw" localSheetId="3" hidden="1">#REF!</definedName>
    <definedName name="___thinkcell3UUAAAEAAAAAAAAASYf4PuzKQEqBUC1HDL1Nmw" localSheetId="4" hidden="1">#REF!</definedName>
    <definedName name="___thinkcell3UUAAAEAAAAAAAAASYf4PuzKQEqBUC1HDL1Nmw" localSheetId="5" hidden="1">#REF!</definedName>
    <definedName name="___thinkcell3UUAAAEAAAAAAAAASYf4PuzKQEqBUC1HDL1Nmw" hidden="1">#REF!</definedName>
    <definedName name="___thinkcell3UUAAAEAAAAAAAAAv4NFeH45_kWtk1m3MnnP8Q" localSheetId="1" hidden="1">#REF!</definedName>
    <definedName name="___thinkcell3UUAAAEAAAAAAAAAv4NFeH45_kWtk1m3MnnP8Q" localSheetId="2" hidden="1">#REF!</definedName>
    <definedName name="___thinkcell3UUAAAEAAAAAAAAAv4NFeH45_kWtk1m3MnnP8Q" localSheetId="3" hidden="1">#REF!</definedName>
    <definedName name="___thinkcell3UUAAAEAAAAAAAAAv4NFeH45_kWtk1m3MnnP8Q" localSheetId="4" hidden="1">#REF!</definedName>
    <definedName name="___thinkcell3UUAAAEAAAAAAAAAv4NFeH45_kWtk1m3MnnP8Q" localSheetId="5" hidden="1">#REF!</definedName>
    <definedName name="___thinkcell3UUAAAEAAAAAAAAAv4NFeH45_kWtk1m3MnnP8Q" hidden="1">#REF!</definedName>
    <definedName name="___thinkcell3UUAAAEAAAAAAAAAxHaUhSkwA0S.OATIsHWMKw" localSheetId="1" hidden="1">#REF!</definedName>
    <definedName name="___thinkcell3UUAAAEAAAAAAAAAxHaUhSkwA0S.OATIsHWMKw" localSheetId="2" hidden="1">#REF!</definedName>
    <definedName name="___thinkcell3UUAAAEAAAAAAAAAxHaUhSkwA0S.OATIsHWMKw" localSheetId="3" hidden="1">#REF!</definedName>
    <definedName name="___thinkcell3UUAAAEAAAAAAAAAxHaUhSkwA0S.OATIsHWMKw" localSheetId="4" hidden="1">#REF!</definedName>
    <definedName name="___thinkcell3UUAAAEAAAAAAAAAxHaUhSkwA0S.OATIsHWMKw" localSheetId="5" hidden="1">#REF!</definedName>
    <definedName name="___thinkcell3UUAAAEAAAAAAAAAxHaUhSkwA0S.OATIsHWMKw" hidden="1">#REF!</definedName>
    <definedName name="___thinkcell3UUAAAEAAAAAAAAAxwEo5fpohUi5QC5zumcdiQ" localSheetId="1" hidden="1">#REF!</definedName>
    <definedName name="___thinkcell3UUAAAEAAAAAAAAAxwEo5fpohUi5QC5zumcdiQ" localSheetId="2" hidden="1">#REF!</definedName>
    <definedName name="___thinkcell3UUAAAEAAAAAAAAAxwEo5fpohUi5QC5zumcdiQ" localSheetId="3" hidden="1">#REF!</definedName>
    <definedName name="___thinkcell3UUAAAEAAAAAAAAAxwEo5fpohUi5QC5zumcdiQ" localSheetId="4" hidden="1">#REF!</definedName>
    <definedName name="___thinkcell3UUAAAEAAAAAAAAAxwEo5fpohUi5QC5zumcdiQ" localSheetId="5" hidden="1">#REF!</definedName>
    <definedName name="___thinkcell3UUAAAEAAAAAAAAAxwEo5fpohUi5QC5zumcdiQ" hidden="1">#REF!</definedName>
    <definedName name="___thinkcell3UUAAAEAAAAGAAAA74CathLG1UqkdtJRUcglsQ" localSheetId="1" hidden="1">#REF!</definedName>
    <definedName name="___thinkcell3UUAAAEAAAAGAAAA74CathLG1UqkdtJRUcglsQ" localSheetId="2" hidden="1">#REF!</definedName>
    <definedName name="___thinkcell3UUAAAEAAAAGAAAA74CathLG1UqkdtJRUcglsQ" localSheetId="3" hidden="1">#REF!</definedName>
    <definedName name="___thinkcell3UUAAAEAAAAGAAAA74CathLG1UqkdtJRUcglsQ" localSheetId="4" hidden="1">#REF!</definedName>
    <definedName name="___thinkcell3UUAAAEAAAAGAAAA74CathLG1UqkdtJRUcglsQ" localSheetId="5" hidden="1">#REF!</definedName>
    <definedName name="___thinkcell3UUAAAEAAAAGAAAA74CathLG1UqkdtJRUcglsQ" hidden="1">#REF!</definedName>
    <definedName name="___thinkcell3UUAAAEAAAAGAAAAajCBUR1SeUqfPQ0odp9uWA" localSheetId="1" hidden="1">'[1]Concurrents MCO'!#REF!</definedName>
    <definedName name="___thinkcell3UUAAAEAAAAGAAAAajCBUR1SeUqfPQ0odp9uWA" localSheetId="2" hidden="1">'[1]Concurrents MCO'!#REF!</definedName>
    <definedName name="___thinkcell3UUAAAEAAAAGAAAAajCBUR1SeUqfPQ0odp9uWA" localSheetId="3" hidden="1">'[1]Concurrents MCO'!#REF!</definedName>
    <definedName name="___thinkcell3UUAAAEAAAAGAAAAajCBUR1SeUqfPQ0odp9uWA" localSheetId="4" hidden="1">'[1]Concurrents MCO'!#REF!</definedName>
    <definedName name="___thinkcell3UUAAAEAAAAGAAAAajCBUR1SeUqfPQ0odp9uWA" localSheetId="5" hidden="1">'[1]Concurrents MCO'!#REF!</definedName>
    <definedName name="___thinkcell3UUAAAEAAAAGAAAAajCBUR1SeUqfPQ0odp9uWA" hidden="1">'[1]Concurrents MCO'!#REF!</definedName>
    <definedName name="___thinkcell3UUAAAEAAAAGAAAACUy.vXwZUk29N003VjTBeA" localSheetId="1" hidden="1">#REF!</definedName>
    <definedName name="___thinkcell3UUAAAEAAAAGAAAACUy.vXwZUk29N003VjTBeA" localSheetId="2" hidden="1">#REF!</definedName>
    <definedName name="___thinkcell3UUAAAEAAAAGAAAACUy.vXwZUk29N003VjTBeA" localSheetId="3" hidden="1">#REF!</definedName>
    <definedName name="___thinkcell3UUAAAEAAAAGAAAACUy.vXwZUk29N003VjTBeA" localSheetId="4" hidden="1">#REF!</definedName>
    <definedName name="___thinkcell3UUAAAEAAAAGAAAACUy.vXwZUk29N003VjTBeA" localSheetId="5" hidden="1">#REF!</definedName>
    <definedName name="___thinkcell3UUAAAEAAAAGAAAACUy.vXwZUk29N003VjTBeA" hidden="1">#REF!</definedName>
    <definedName name="___thinkcell3UUAAAEAAAAGAAAAe0oCKGGYKkakHCh_Zhy7uQ" localSheetId="1" hidden="1">#REF!</definedName>
    <definedName name="___thinkcell3UUAAAEAAAAGAAAAe0oCKGGYKkakHCh_Zhy7uQ" localSheetId="2" hidden="1">#REF!</definedName>
    <definedName name="___thinkcell3UUAAAEAAAAGAAAAe0oCKGGYKkakHCh_Zhy7uQ" localSheetId="3" hidden="1">#REF!</definedName>
    <definedName name="___thinkcell3UUAAAEAAAAGAAAAe0oCKGGYKkakHCh_Zhy7uQ" localSheetId="4" hidden="1">#REF!</definedName>
    <definedName name="___thinkcell3UUAAAEAAAAGAAAAe0oCKGGYKkakHCh_Zhy7uQ" localSheetId="5" hidden="1">#REF!</definedName>
    <definedName name="___thinkcell3UUAAAEAAAAGAAAAe0oCKGGYKkakHCh_Zhy7uQ" hidden="1">#REF!</definedName>
    <definedName name="___thinkcell3UUAAAEAAAAGAAAAH717XaTK50amO4nCu3K6Zg" localSheetId="1" hidden="1">#REF!</definedName>
    <definedName name="___thinkcell3UUAAAEAAAAGAAAAH717XaTK50amO4nCu3K6Zg" localSheetId="2" hidden="1">#REF!</definedName>
    <definedName name="___thinkcell3UUAAAEAAAAGAAAAH717XaTK50amO4nCu3K6Zg" localSheetId="3" hidden="1">#REF!</definedName>
    <definedName name="___thinkcell3UUAAAEAAAAGAAAAH717XaTK50amO4nCu3K6Zg" localSheetId="4" hidden="1">#REF!</definedName>
    <definedName name="___thinkcell3UUAAAEAAAAGAAAAH717XaTK50amO4nCu3K6Zg" localSheetId="5" hidden="1">#REF!</definedName>
    <definedName name="___thinkcell3UUAAAEAAAAGAAAAH717XaTK50amO4nCu3K6Zg" hidden="1">#REF!</definedName>
    <definedName name="___thinkcell3UUAAAEAAAAGAAAAkCjarl6beESUbdpTZglBaQ" localSheetId="1" hidden="1">'[2]Concurrents M'!#REF!</definedName>
    <definedName name="___thinkcell3UUAAAEAAAAGAAAAkCjarl6beESUbdpTZglBaQ" localSheetId="2" hidden="1">'[2]Concurrents M'!#REF!</definedName>
    <definedName name="___thinkcell3UUAAAEAAAAGAAAAkCjarl6beESUbdpTZglBaQ" localSheetId="3" hidden="1">'[2]Concurrents M'!#REF!</definedName>
    <definedName name="___thinkcell3UUAAAEAAAAGAAAAkCjarl6beESUbdpTZglBaQ" localSheetId="4" hidden="1">'[2]Concurrents M'!#REF!</definedName>
    <definedName name="___thinkcell3UUAAAEAAAAGAAAAkCjarl6beESUbdpTZglBaQ" localSheetId="5" hidden="1">'[2]Concurrents M'!#REF!</definedName>
    <definedName name="___thinkcell3UUAAAEAAAAGAAAAkCjarl6beESUbdpTZglBaQ" hidden="1">'[2]Concurrents M'!#REF!</definedName>
    <definedName name="___thinkcell3UUAAAEAAAAGAAAAOufrPWUXIEC3YoLgM5qR2g" localSheetId="1" hidden="1">#REF!</definedName>
    <definedName name="___thinkcell3UUAAAEAAAAGAAAAOufrPWUXIEC3YoLgM5qR2g" localSheetId="2" hidden="1">#REF!</definedName>
    <definedName name="___thinkcell3UUAAAEAAAAGAAAAOufrPWUXIEC3YoLgM5qR2g" localSheetId="3" hidden="1">#REF!</definedName>
    <definedName name="___thinkcell3UUAAAEAAAAGAAAAOufrPWUXIEC3YoLgM5qR2g" localSheetId="4" hidden="1">#REF!</definedName>
    <definedName name="___thinkcell3UUAAAEAAAAGAAAAOufrPWUXIEC3YoLgM5qR2g" localSheetId="5" hidden="1">#REF!</definedName>
    <definedName name="___thinkcell3UUAAAEAAAAGAAAAOufrPWUXIEC3YoLgM5qR2g" hidden="1">#REF!</definedName>
    <definedName name="___thinkcell3UUAAAEAAAAGAAAAWnVlUBoQzEuHtPnxj6yExA" localSheetId="1" hidden="1">'[2]Concurrents M'!#REF!</definedName>
    <definedName name="___thinkcell3UUAAAEAAAAGAAAAWnVlUBoQzEuHtPnxj6yExA" localSheetId="2" hidden="1">'[2]Concurrents M'!#REF!</definedName>
    <definedName name="___thinkcell3UUAAAEAAAAGAAAAWnVlUBoQzEuHtPnxj6yExA" localSheetId="3" hidden="1">'[2]Concurrents M'!#REF!</definedName>
    <definedName name="___thinkcell3UUAAAEAAAAGAAAAWnVlUBoQzEuHtPnxj6yExA" localSheetId="4" hidden="1">'[2]Concurrents M'!#REF!</definedName>
    <definedName name="___thinkcell3UUAAAEAAAAGAAAAWnVlUBoQzEuHtPnxj6yExA" localSheetId="5" hidden="1">'[2]Concurrents M'!#REF!</definedName>
    <definedName name="___thinkcell3UUAAAEAAAAGAAAAWnVlUBoQzEuHtPnxj6yExA" hidden="1">'[2]Concurrents M'!#REF!</definedName>
    <definedName name="___thinkcell3UUAAAEAAAAGAAAAXaZEshzwkkCUEceEs0hM7g" localSheetId="1" hidden="1">'[2]Concurrents M'!#REF!</definedName>
    <definedName name="___thinkcell3UUAAAEAAAAGAAAAXaZEshzwkkCUEceEs0hM7g" localSheetId="2" hidden="1">'[2]Concurrents M'!#REF!</definedName>
    <definedName name="___thinkcell3UUAAAEAAAAGAAAAXaZEshzwkkCUEceEs0hM7g" localSheetId="3" hidden="1">'[2]Concurrents M'!#REF!</definedName>
    <definedName name="___thinkcell3UUAAAEAAAAGAAAAXaZEshzwkkCUEceEs0hM7g" localSheetId="4" hidden="1">'[2]Concurrents M'!#REF!</definedName>
    <definedName name="___thinkcell3UUAAAEAAAAGAAAAXaZEshzwkkCUEceEs0hM7g" localSheetId="5" hidden="1">'[2]Concurrents M'!#REF!</definedName>
    <definedName name="___thinkcell3UUAAAEAAAAGAAAAXaZEshzwkkCUEceEs0hM7g" hidden="1">'[2]Concurrents M'!#REF!</definedName>
    <definedName name="___thinkcell3UUAAAEAAAAGAAAAytaSaqXB2USi58K3kDk.2g" localSheetId="1" hidden="1">'[2]Concurrents M'!#REF!</definedName>
    <definedName name="___thinkcell3UUAAAEAAAAGAAAAytaSaqXB2USi58K3kDk.2g" localSheetId="2" hidden="1">'[2]Concurrents M'!#REF!</definedName>
    <definedName name="___thinkcell3UUAAAEAAAAGAAAAytaSaqXB2USi58K3kDk.2g" localSheetId="3" hidden="1">'[2]Concurrents M'!#REF!</definedName>
    <definedName name="___thinkcell3UUAAAEAAAAGAAAAytaSaqXB2USi58K3kDk.2g" localSheetId="4" hidden="1">'[2]Concurrents M'!#REF!</definedName>
    <definedName name="___thinkcell3UUAAAEAAAAGAAAAytaSaqXB2USi58K3kDk.2g" localSheetId="5" hidden="1">'[2]Concurrents M'!#REF!</definedName>
    <definedName name="___thinkcell3UUAAAEAAAAGAAAAytaSaqXB2USi58K3kDk.2g" hidden="1">'[2]Concurrents M'!#REF!</definedName>
    <definedName name="_xlfn.COUNTIFS" hidden="1">#NAME?</definedName>
    <definedName name="a" localSheetId="1" hidden="1">'[2]Concurrents M'!#REF!</definedName>
    <definedName name="a" localSheetId="2" hidden="1">'[2]Concurrents M'!#REF!</definedName>
    <definedName name="a" localSheetId="3" hidden="1">'[2]Concurrents M'!#REF!</definedName>
    <definedName name="a" localSheetId="4" hidden="1">'[2]Concurrents M'!#REF!</definedName>
    <definedName name="a" hidden="1">'[2]Concurrents M'!#REF!</definedName>
    <definedName name="aa" localSheetId="1" hidden="1">'[1]M - Bassin Marché'!#REF!</definedName>
    <definedName name="aa" localSheetId="2" hidden="1">'[1]M - Bassin Marché'!#REF!</definedName>
    <definedName name="aa" localSheetId="3" hidden="1">'[1]M - Bassin Marché'!#REF!</definedName>
    <definedName name="aa" localSheetId="4" hidden="1">'[1]M - Bassin Marché'!#REF!</definedName>
    <definedName name="aa" localSheetId="5" hidden="1">'[1]M - Bassin Marché'!#REF!</definedName>
    <definedName name="aa" hidden="1">'[1]M - Bassin Marché'!#REF!</definedName>
    <definedName name="bb" localSheetId="1" hidden="1">#REF!</definedName>
    <definedName name="bb" localSheetId="2" hidden="1">#REF!</definedName>
    <definedName name="bb" localSheetId="3" hidden="1">#REF!</definedName>
    <definedName name="bb" localSheetId="4" hidden="1">#REF!</definedName>
    <definedName name="bb" localSheetId="5" hidden="1">#REF!</definedName>
    <definedName name="bb" hidden="1">#REF!</definedName>
    <definedName name="d" localSheetId="1" hidden="1">#REF!</definedName>
    <definedName name="d" localSheetId="2" hidden="1">#REF!</definedName>
    <definedName name="d" localSheetId="3" hidden="1">#REF!</definedName>
    <definedName name="d" localSheetId="4" hidden="1">#REF!</definedName>
    <definedName name="d" hidden="1">#REF!</definedName>
    <definedName name="dd" localSheetId="1" hidden="1">#REF!</definedName>
    <definedName name="dd" localSheetId="2" hidden="1">#REF!</definedName>
    <definedName name="dd" localSheetId="3" hidden="1">#REF!</definedName>
    <definedName name="dd" localSheetId="4" hidden="1">#REF!</definedName>
    <definedName name="dd" hidden="1">#REF!</definedName>
    <definedName name="e" localSheetId="1" hidden="1">#REF!</definedName>
    <definedName name="e" localSheetId="2" hidden="1">#REF!</definedName>
    <definedName name="e" localSheetId="3" hidden="1">#REF!</definedName>
    <definedName name="e" localSheetId="4" hidden="1">#REF!</definedName>
    <definedName name="e" hidden="1">#REF!</definedName>
    <definedName name="l_annee">'Préambule'!$R$22</definedName>
    <definedName name="RéfN1" localSheetId="5">'[4]Réf'!$A$11:$B$14</definedName>
    <definedName name="RéfN1">'Réf'!$A$11:$B$14</definedName>
    <definedName name="RéfN2" localSheetId="5">'[4]Réf'!$A$17:$C$24</definedName>
    <definedName name="RéfN2">'Réf'!$A$17:$C$24</definedName>
    <definedName name="RéfN3" localSheetId="5">'[4]Réf'!$A$32:$D$53</definedName>
    <definedName name="RéfN3">'Réf'!$A$32:$D$53</definedName>
    <definedName name="RéfN4" localSheetId="5">'[4]Réf'!$B$92:$F$257</definedName>
    <definedName name="RéfN4">'Réf'!$B$92:$F$257</definedName>
    <definedName name="RéfNot" localSheetId="5">'[4]Réf'!$A$85:$A$89</definedName>
    <definedName name="RéfNot">'Réf'!$A$85:$A$89</definedName>
    <definedName name="RépComplexe1">'Réf'!$A$66:$B$70</definedName>
    <definedName name="RépComplexe2">'Réf'!$A$73:$B$76</definedName>
    <definedName name="RépComplexe3">'Réf'!$A$79:$B$82</definedName>
    <definedName name="RépSimple">'Réf'!$A$56:$B$58</definedName>
    <definedName name="RépSimpleInv" localSheetId="5">'[4]Réf'!$A$61:$B$63</definedName>
    <definedName name="RépSimpleInv">'Réf'!$A$61:$B$63</definedName>
    <definedName name="s" localSheetId="3" hidden="1">'[1]Concurrents MCO'!#REF!</definedName>
    <definedName name="s" localSheetId="4" hidden="1">'[1]Concurrents MCO'!#REF!</definedName>
    <definedName name="s" hidden="1">'[1]Concurrents MCO'!#REF!</definedName>
    <definedName name="TypeES">'Réf'!$A$2:$A$3</definedName>
    <definedName name="TypeUS">'Réf'!$A$5:$A$8</definedName>
    <definedName name="_xlnm.Print_Area" localSheetId="2">'2-Patient (optionnel)'!$A$1:$M$18</definedName>
    <definedName name="_xlnm.Print_Area" localSheetId="5">'ex Plan d''actions'!$C$1:$J$19</definedName>
    <definedName name="_xlnm.Print_Area" localSheetId="0">'Préambule'!$B$1:$S$34</definedName>
    <definedName name="ZoneSaisie" localSheetId="5">'[4]Réf'!$A$26:$A$29</definedName>
    <definedName name="ZoneSaisie">'Réf'!$A$26:$A$29</definedName>
    <definedName name="ZoneSaisie1">#REF!</definedName>
    <definedName name="ZoneSaisie2">#REF!</definedName>
    <definedName name="ZoneSaisie3">#REF!</definedName>
    <definedName name="ZoneSaisie4">#REF!</definedName>
  </definedNames>
  <calcPr fullCalcOnLoad="1"/>
</workbook>
</file>

<file path=xl/sharedStrings.xml><?xml version="1.0" encoding="utf-8"?>
<sst xmlns="http://schemas.openxmlformats.org/spreadsheetml/2006/main" count="1752" uniqueCount="641">
  <si>
    <t>Dans le cas où le patient participe à sa prise en charge médicamenteuse, les consignes particulières de prises (avant, pendant, après le repas…) lui sont rappelées par les IDE.</t>
  </si>
  <si>
    <t>Dans le cas où le patient participe à sa prise en charge, l'IDE vérifie la prise effective du traitement.</t>
  </si>
  <si>
    <t>Axe</t>
  </si>
  <si>
    <t>Sous-thème</t>
  </si>
  <si>
    <t>Item</t>
  </si>
  <si>
    <t>Sécurisation de la prise en charge médicamenteuse</t>
  </si>
  <si>
    <t>mode</t>
  </si>
  <si>
    <t>Bon usage des médicaments</t>
  </si>
  <si>
    <t>Pilotage</t>
  </si>
  <si>
    <t>Prévention</t>
  </si>
  <si>
    <t>Retour d'expérience</t>
  </si>
  <si>
    <t>Prescription</t>
  </si>
  <si>
    <t>Analyse pharmaceutique</t>
  </si>
  <si>
    <t>Administration</t>
  </si>
  <si>
    <t>A</t>
  </si>
  <si>
    <t>B</t>
  </si>
  <si>
    <t>C</t>
  </si>
  <si>
    <t>Information / formation</t>
  </si>
  <si>
    <t>D</t>
  </si>
  <si>
    <t>E</t>
  </si>
  <si>
    <t>F</t>
  </si>
  <si>
    <t>G</t>
  </si>
  <si>
    <t>N</t>
  </si>
  <si>
    <t>O</t>
  </si>
  <si>
    <t>Préparation de l'administration</t>
  </si>
  <si>
    <t>Délivrance nominative</t>
  </si>
  <si>
    <t>Aide à la prise</t>
  </si>
  <si>
    <t>Préparation et administration</t>
  </si>
  <si>
    <t>Oui</t>
  </si>
  <si>
    <t>Non</t>
  </si>
  <si>
    <t>L</t>
  </si>
  <si>
    <t>M</t>
  </si>
  <si>
    <t>H</t>
  </si>
  <si>
    <t>I</t>
  </si>
  <si>
    <t>J</t>
  </si>
  <si>
    <t>K</t>
  </si>
  <si>
    <t>P</t>
  </si>
  <si>
    <t>Q</t>
  </si>
  <si>
    <t>R</t>
  </si>
  <si>
    <t>S</t>
  </si>
  <si>
    <t>T</t>
  </si>
  <si>
    <t>U</t>
  </si>
  <si>
    <t>V</t>
  </si>
  <si>
    <t>Code</t>
  </si>
  <si>
    <t>Libellé</t>
  </si>
  <si>
    <t>Code N-1</t>
  </si>
  <si>
    <t>Axe 1</t>
  </si>
  <si>
    <t>Axe 2</t>
  </si>
  <si>
    <t>Axe 3</t>
  </si>
  <si>
    <t>Axe 4</t>
  </si>
  <si>
    <t>Axe 5</t>
  </si>
  <si>
    <t>Axe 6</t>
  </si>
  <si>
    <t>Axe 7</t>
  </si>
  <si>
    <t>Note</t>
  </si>
  <si>
    <t>Ordre</t>
  </si>
  <si>
    <t>Libelle</t>
  </si>
  <si>
    <t>Référence niveau 4 (questionnaire)</t>
  </si>
  <si>
    <t>Notation</t>
  </si>
  <si>
    <t>Code Quest</t>
  </si>
  <si>
    <t>Réponse</t>
  </si>
  <si>
    <t>RépSimple</t>
  </si>
  <si>
    <t>RépSimpleInv</t>
  </si>
  <si>
    <t>Code thème</t>
  </si>
  <si>
    <t>Code ss-thème</t>
  </si>
  <si>
    <t>Code axe</t>
  </si>
  <si>
    <t>Nom</t>
  </si>
  <si>
    <t>Référence niveau 1 (Thèmes)</t>
  </si>
  <si>
    <t>Référence niveau 2 (Axes)</t>
  </si>
  <si>
    <t>Référence niveau 3 (sous-thèmes)</t>
  </si>
  <si>
    <t>Réponse simple (oui/non/nc)</t>
  </si>
  <si>
    <t>Réponse simple inversée (oui/non/nc et notation inversée)</t>
  </si>
  <si>
    <t>Référentiel des systèmes de notation</t>
  </si>
  <si>
    <t>Max</t>
  </si>
  <si>
    <t>RépComplexe1</t>
  </si>
  <si>
    <t>Tous les 3 mois</t>
  </si>
  <si>
    <t>Tous les 6 mois</t>
  </si>
  <si>
    <t>Tous les 12 mois</t>
  </si>
  <si>
    <t>Réponse complexe 1</t>
  </si>
  <si>
    <t>RépComplexe2</t>
  </si>
  <si>
    <t>Réponse complexe 2</t>
  </si>
  <si>
    <t>Réponse complexe 3</t>
  </si>
  <si>
    <t>RépComplexe3</t>
  </si>
  <si>
    <t>Oui partiellement</t>
  </si>
  <si>
    <t>Risque structurel de l'HAD</t>
  </si>
  <si>
    <t>Politique de sécurisation de l'HAD</t>
  </si>
  <si>
    <t>Entrée et sortie du patient</t>
  </si>
  <si>
    <t>Axe 8</t>
  </si>
  <si>
    <t>Organisations médicale et soignante</t>
  </si>
  <si>
    <t>Modalités d'hospitalisation</t>
  </si>
  <si>
    <t>Protocoles / procédures (gestion manuelle ou dématérialisée)</t>
  </si>
  <si>
    <t>Au cours de la même journée, généralement plusieurs médecins prescrivent des médicaments pour le même patient.</t>
  </si>
  <si>
    <t>Votre HAD accueille au moins une fois par mois une ou des IDE intérimaires.</t>
  </si>
  <si>
    <t>Le fonctionnement de votre HAD conduit au recours à des heures supplémentaires chaque mois.</t>
  </si>
  <si>
    <t>Tout le personnel infirmier de votre HAD a bénéficié d'une séance de sensibilisation aux erreurs médicamenteuses.</t>
  </si>
  <si>
    <t>Pour encourager la déclaration des erreurs médicamenteuses, une charte de non-punition ou équivalent, signée par la direction, existe.</t>
  </si>
  <si>
    <t>Toutes les actions correctives décidées durant ces réunions pluridisciplinaires sont mises en place.</t>
  </si>
  <si>
    <t>Vous avez identifié dans votre HAD des médicaments "à risque" et mis en place des dispositions spécifiques de gestion / préparation / administration.</t>
  </si>
  <si>
    <t>HAD autonome</t>
  </si>
  <si>
    <t>HAD rattachée à un ES</t>
  </si>
  <si>
    <t>Zones de saisie des réponses</t>
  </si>
  <si>
    <t>ZoneSaisie1</t>
  </si>
  <si>
    <t>ZoneSaisie2</t>
  </si>
  <si>
    <t>ZoneSaisie3</t>
  </si>
  <si>
    <t>ZoneSaisie4</t>
  </si>
  <si>
    <t>Commentaire</t>
  </si>
  <si>
    <t>Statut HAD</t>
  </si>
  <si>
    <t>Typologie HAD</t>
  </si>
  <si>
    <t>Public</t>
  </si>
  <si>
    <t>ESPIC</t>
  </si>
  <si>
    <t>Privé à but commercial</t>
  </si>
  <si>
    <t>Votre HAD accueille au moins un élève infirmier par an.</t>
  </si>
  <si>
    <t>Les prescripteurs et les IDE sont informés des nouveaux médicaments introduits au livret et des modifications de spécialités pour une même DCI.</t>
  </si>
  <si>
    <t>Les effets indésirables médicamenteux sont signalés au Centre Régional de Pharmacovigilance (CRPV).</t>
  </si>
  <si>
    <t>Les éventuels troubles de la déglutition du patient sont indiqués dans le dossier.</t>
  </si>
  <si>
    <t>Les allergies éventuelles des patients sont systématiquement mentionnées dans le dossier.</t>
  </si>
  <si>
    <t>La fonction rénale du patient est évaluée autant que nécessaire et les résultats sont disponibles dans son dossier.</t>
  </si>
  <si>
    <t>Les règles de gestion des traitements  déjà présents au domicile sont décrites.</t>
  </si>
  <si>
    <t>Avant la sortie, le patient et/ou son entourage sont informés des règles de bon usage des traitements poursuivis.</t>
  </si>
  <si>
    <t>Le prescripteur est informé des substitutions (hors générique) et des remplacements de traitement.</t>
  </si>
  <si>
    <t>La prescription précise la voie d'administration lorsqu'il s'agit d'injectables.</t>
  </si>
  <si>
    <t>Les modalités de dilution des médicaments injectables sont décrites et connues.</t>
  </si>
  <si>
    <t>Les prescriptions conditionnelles (si besoin) précisent les modalités d'administration.</t>
  </si>
  <si>
    <t>Il arrive que les prescriptions soient retranscrites (sur papier ou informatique).</t>
  </si>
  <si>
    <t>Les modalités de transmission des avis pharmaceutiques ont fait l'objet d'une concertation entre médecin coordinateur et/ou prescripteur et pharmacien.</t>
  </si>
  <si>
    <t>En cas de convention entre PUI et officine, le pharmacien de la PUI assure l'intégralité de l'analyse de l'ordonnance en lien avec l'officine.</t>
  </si>
  <si>
    <t>Le rythme de cette délivrance nominative est généralement adapté aux modifications de traitement durant le séjour du patient.</t>
  </si>
  <si>
    <t>Les délivrances nominatives arrivent dans des contenants (bacs, casiers, sachets…) nominatifs.</t>
  </si>
  <si>
    <t>Les règles de découpes des blisters de médicaments sont décrites.</t>
  </si>
  <si>
    <t>Dans votre HAD, la préparation et l'administration des médicaments est faite au vu de la prescription, et non d'une retranscription de cette prescription.</t>
  </si>
  <si>
    <t>Les dates de péremptions sont vérifiées systématiquement pour tous les médicaments.</t>
  </si>
  <si>
    <t>L'identité du patient est vérifiée systématiquement avant toute administration.</t>
  </si>
  <si>
    <t>L'administration des médicaments est enregistrée sur le même support que celui utilisé pour la prescription.</t>
  </si>
  <si>
    <t>L'administration des médicaments prescrits de façon conditionnelle (si besoin…) est enregistrée sur le même support que celui utilisé pour la prescription.</t>
  </si>
  <si>
    <t>Les motifs de l'administration des médicaments en prescription conditionnelle sont indiqués sur le support de prescription ou dans le dossier du patient.</t>
  </si>
  <si>
    <t>Le support d'enregistrement de l'administration (informatique ou papier) se trouve dans le dossier patient.</t>
  </si>
  <si>
    <t>La date d'ouverture des médicaments multidoses est toujours inscrite sur le conditionnement.</t>
  </si>
  <si>
    <t>Votre HAD dispose d'une documentation à jour sur les comprimés ne pouvant être broyés et leur substitution éventuelle.</t>
  </si>
  <si>
    <t>Il existe un document validé décrivant les bonnes pratiques de broyage des comprimés (matériel utilisé…).</t>
  </si>
  <si>
    <t>Votre HAD dispose d'une documentation à jour sur les gélules ne devant pas être ouvertes et leur substitution éventuelle.</t>
  </si>
  <si>
    <t>Les règles de réapprovisionnement du stock médicamenteux de l'HAD sont décrites.</t>
  </si>
  <si>
    <t>Si un médicament n'est pas délivré à votre HAD, la PUI vous en donne systématiquement la raison.</t>
  </si>
  <si>
    <t>Un document décrit les règles d'approvisionnement des médicaments en cas d'urgence.</t>
  </si>
  <si>
    <t>Les conditions de détention et de stockage des stupéfiants sont adaptées à la réglementation en vigueur.</t>
  </si>
  <si>
    <t>Les médicaments conservés à +4°C sont isolés des autres produits non médicamenteux dans le réfrigérateur.</t>
  </si>
  <si>
    <t>Les prescripteurs s'astreignent à prescrire au livret thérapeutique.</t>
  </si>
  <si>
    <t>En cas de prescriptions orales en urgence, celles-ci sont par la suite régularisées systématiquement par le médecin.</t>
  </si>
  <si>
    <t>Sauf exception, les formes orales de médicaments sont en doses unitaires identifiables (industrielles ou reconditionnées/surconditionnées par la PUI).</t>
  </si>
  <si>
    <t>Les doses fractionnées (demi ou quart) sont délivrées par la PUI en conditionnement unitaire identifiable.</t>
  </si>
  <si>
    <t>La concordance entre les doses des médicaments préparés et la prescription est réalisée.</t>
  </si>
  <si>
    <t>IDE et médecin coordinateur ont défini ensemble les symboles utilisés pour tracer l'administration et la non administration des médicaments (répondre NA si prescription informatisée).</t>
  </si>
  <si>
    <t>Les motifs de la non administration (refus, problème de déglutition,…) sont enregistrés.</t>
  </si>
  <si>
    <t>Un document prévoit les modalités de stockage des médicaments au domicile.</t>
  </si>
  <si>
    <t>Une organisation assurant la sécurité du stockage tout en prenant en compte l'autonomie du patient et/ou de son entourage est mise en place.</t>
  </si>
  <si>
    <t>Le réapprovisionnement en médicaments est ajusté au stock restant à domicile pour les médicaments en prescription conditionnelle "si besoin".</t>
  </si>
  <si>
    <t>Synergie avec la PUI</t>
  </si>
  <si>
    <t>Il existe un référent pour les relations de l'HAD avec la PUI. Cette tâche figure dans sa fiche de poste.</t>
  </si>
  <si>
    <t>NA</t>
  </si>
  <si>
    <t>Oui totalement</t>
  </si>
  <si>
    <t>Au cours de la même journée, plusieurs pharmacies (PUI ou officines) peuvent délivrer des médicaments pour le même patient.</t>
  </si>
  <si>
    <t>Votre HAD accueille régulièrement des internes en médecine qui prescrivent.</t>
  </si>
  <si>
    <t>Votre HAD collabore au moins une fois par mois avec des IDE libéraux hors convention.</t>
  </si>
  <si>
    <t>Votre HAD accueille au moins un jour ou une nuit par mois une ou des infirmières du pool (suppléantes, roulantes,…) [mettre NA si HAD autonome]</t>
  </si>
  <si>
    <t>Votre HAD administre des chimiothérapies anticancéreuses.</t>
  </si>
  <si>
    <t>Votre HAD prend en charge des patients à risque ou sensibles (pédiatrie, gériatrie, grossesses à risques,…)</t>
  </si>
  <si>
    <t>Votre HAD assure d'autres prises en charges comportant des risques spécifiques (nutrition parentérale, fer injectable, ...)</t>
  </si>
  <si>
    <t>Dans votre HAD, des documents validés décrivant l'approvisionnement, la gestion, et les règles d'utilisation des médicaments sont mis à disposition des professionnels (salariés et libéraux).</t>
  </si>
  <si>
    <t>Dans votre HAD, des protocoles validés relatifs à l'administration et au suivi de médicaments à risques particuliers sont mis à disposition du personnel (insulinothérapie, nutrition parentérale, antalgiques, gaz médicaux, anticoagulants, fer injectable, ...).</t>
  </si>
  <si>
    <t>Les modalités de la permanence pharmaceutique (accès aux médicaments pendant la fermeture de la PUI…) sont définies par écrit et communiquées à l'équipe de l'HAD.</t>
  </si>
  <si>
    <t>Votre HAD dispose d'une procédure écrite et validée pour les prises en charge en cas d'urgence (ex: réaction anaphylactique lors de l'injection de fer injectable…)</t>
  </si>
  <si>
    <t>Les modalités d'utilisation des dispositifs d'administration complexes (pompes, infuseurs,…)sont explicitées dans un document validé par votre HAD.</t>
  </si>
  <si>
    <t>Un protocole relatif aux médicaments à ne pas mélanger dans un pousse-seringue ou dans une perfusion, ou à ne pas administrer en même temps sur la même voie, est mis à disposition des professionnels infirmiers (salariés et libéraux).</t>
  </si>
  <si>
    <t>Les professionnels infirmiers (salariés et libéraux) disposent d'une procédure relative à la manipulation, à la préparation et à l'administration des chimiothérapies anticancéreuses injectables et percutanées.</t>
  </si>
  <si>
    <t>Un protocole définit l'attitude à adopter en cas d'extravasation des chimiothérapies anticancéreuses injectables.</t>
  </si>
  <si>
    <t>Les documents, protocoles et procédures mentionnés ci-dessus sont actualisés/revalidés régulièrement selon une périodicité définie en interne.</t>
  </si>
  <si>
    <t>Votre HAD dispose d'un document spécifique aux consignes d'entretien du matériel (pompes, PCA, …) mis à disposition des patients. Ce document est communiqué aux professionnels infirmiers (salariés et libéraux).</t>
  </si>
  <si>
    <t>La nécessité d'une trousse/mallette d'urgence pour les IDE salariés ainsi que son contenu et son protocole d'utilisation le cas échéant sont définis.</t>
  </si>
  <si>
    <t xml:space="preserve">Le cadre de votre HAD veille à ce que tous les professionnels infirmiers (salariés et libéraux) connaissent les modalités de la permanence pharmaceutique. </t>
  </si>
  <si>
    <t>Les spécificités de la prise en charge médicamenteuse de votre HAD (organisation du circuit, logistique, communication HAD/établissements de santé/médecins libéraux/officine...) sont expliquées lors de l'accueil / formation d'une nouvelle IDE / AS.</t>
  </si>
  <si>
    <t>Les spécificités de la prise en charge médicamenteuse de votre HAD sont expliquées lors de l'accueil d'un nouveau médecin (coordonnateur, médecin traitant).</t>
  </si>
  <si>
    <t>Les spécificités thérapeutiques de la prise en charge médicale de votre HAD sont transmises à chaque médecin traitant (chimiothérapies, soins palliatifs, nutrition parentérale…).</t>
  </si>
  <si>
    <t>Des séances d'information des professionnels infirmiers (salariés et libéraux) sont organisées sur certaines thérapeutiques comportant un volet médicamenteux.</t>
  </si>
  <si>
    <t>Une information (bonne conservation, continuité de la chaine du froid, respect de la confidentialité du patient,...) à destination des personnes assurant le transport des médicaments est réalisée.</t>
  </si>
  <si>
    <t>L'HAD dispose d'une base de données actualisée sur le médicament (Vidal, Thesorimed,…).</t>
  </si>
  <si>
    <t>Le livret thérapeutique actualisé est disponible dans votre HAD sous une forme adaptée à la consultation par les professionnels infirmiers (salariés et libéraux) et les médecins prescripteurs.</t>
  </si>
  <si>
    <t>Les professionnels infirmiers (salariés et libéraux) sont formés à la manipulation et à l'administration des chimiothérapies anticancéreuses injectables et percutanées (formation théorique et pratique).</t>
  </si>
  <si>
    <t>Une fiche de déclaration d'événement indésirable médicamenteux, de risque ou d'erreur médicamenteuse, est mise à disposition des médecins et des professionnels infirmiers (salariés et libéraux) dans votre HAD.</t>
  </si>
  <si>
    <t>Les modalités d'utilisation de cette fiche sont connues de tous les professionnels (soignants et médicaux) intervenant dans votre HAD.</t>
  </si>
  <si>
    <t>Des réunions d'analyse des erreurs médicamenteuses avérées ou évitées sont réalisées autant que de besoin entre médecins, professionnels infirmiers (salariés et libéraux) intervenant dans votre HAD (et le pharmacien d'officine en cas de convention).</t>
  </si>
  <si>
    <t>Les professionnels infirmiers (salariés et libéraux) de votre HAD sont impliqués concrètement (réunion, relecture…) dans la sécurisation de la prise en charge médicamenteuse.</t>
  </si>
  <si>
    <t>Le médecin coordonnateur de votre HAD participe aux réflexions de la COMEDIMS ou instance équivalente au sein de la CME.</t>
  </si>
  <si>
    <t>Votre HAD analyse annuellement la consommation des médicaments prescrits.</t>
  </si>
  <si>
    <t>Lors de l'accueil d'un nouvel arrivant (médecin, IDE salarié ou libéral…), celui-ci est formé à l'utilisation du logiciel informatique de votre unité de soins.</t>
  </si>
  <si>
    <t>Un guide d'utilisation du logiciel informatique est disponible et accessible à tous les professionnels concernés.</t>
  </si>
  <si>
    <t>Il existe une procédure de solutions dégradées en cas de panne informatique, les professionnels en sont informés et l'appliquent.</t>
  </si>
  <si>
    <t>Les erreurs liées à l'informatisation du circuit du médicament (prescription, dispensation, administration) font l'objet d'une analyse pluridisciplinaire au même titre que les erreurs médicamenteuses (CREX, REMED…).</t>
  </si>
  <si>
    <t>Des actions correctives décidées durant ces réunions pluridisciplinaires sont mises en place.</t>
  </si>
  <si>
    <t>Votre HAD a formalisé les liens organisationnels avec la PUI (heure et jour de délivrance, modalités de commande, bons d'urgence…).</t>
  </si>
  <si>
    <t>L'organisation du circuit du médicament en place repose sur une concertation formalisée entre le médecin, le cadre, le pharmacien et le patient ou son entourage.</t>
  </si>
  <si>
    <t>Le pharmacien réalisant l'analyse pharmaceutique a accès au dossier patient (historique du traitement, données biologiques, données cliniques…).</t>
  </si>
  <si>
    <t>Il existe un référent (pharmacien ou préparateur) pour votre HAD à la PUI.</t>
  </si>
  <si>
    <t>Une personne de la PUI participe régulièrement aux réunions de coordination HAD.</t>
  </si>
  <si>
    <t>Les retraits de lot sont mis en œuvre dès publication par l'ANSM (et/ou fournisseurs) et les actions mises en œuvre dans le cadre de ces retraits sont tracées.</t>
  </si>
  <si>
    <t>L'autonomie du patient et/ou de l'entourage pour participer à la prise des médicaments fait l'objet d'une décision concertée et réévaluée si besoin, du médecin traitant et/ou de l'équipe HAD.</t>
  </si>
  <si>
    <t>Une prescription médicale comprenant l'intégralité du traitement est réalisée le jour de l'entrée en HAD.</t>
  </si>
  <si>
    <t>A l'entrée, les professionnels infirmiers (salariés et libéraux) s'assurent de la bonne compréhension des modalités du traitement prescrit et des règles de bon usage des médicaments par le patient et/ou son entourage.</t>
  </si>
  <si>
    <t>Les éventuelles modifications de traitement (arrêt, substitution ou instauration) sont expliquées au patient et/ou à son entourage.</t>
  </si>
  <si>
    <t>En cas de transfert ou de sortie du patient (USLD, EHPAD, SSR, hospitalisation,...), les informations concernant son traitement médicamenteux sont mises à disposition de ces structures dès la sortie.</t>
  </si>
  <si>
    <t>La décision concertée relative à l'autonomie du patient et/ou de son entourage pour participer à la prise des médicaments est tracée dans son dossier.</t>
  </si>
  <si>
    <t>Le poids du patient est mesuré et tracé dans le dossier.</t>
  </si>
  <si>
    <t>En cas de séjour prolongé, le poids du patient est mesuré à intervalle régulier et tracé dans le dossier.</t>
  </si>
  <si>
    <t>Les prescriptions médicamenteuses des patients sont informatisées.</t>
  </si>
  <si>
    <t>Le support de prescription (papier/informatique) inclut l'intégralité du traitement du patient.</t>
  </si>
  <si>
    <t>Les prescriptions des médecins sont intégralement conformes aux bonnes pratiques de prescription (datées, lisibles, signées, dosages, posologies, pas d'abréviations pour la désignation des médicaments…).</t>
  </si>
  <si>
    <t>Les prescriptions médicamenteuses sont analysées en intégralité par un pharmacien avant chaque délivrance et à chaque modification de prescription.</t>
  </si>
  <si>
    <t>Le médecin coordinateur et/ou prescripteurs communiquent leur décision au pharmacien par rapport à l'avis pharmaceutique.</t>
  </si>
  <si>
    <t>Le traitement du patient est préparé et délivré nominativement par la pharmacie.</t>
  </si>
  <si>
    <t>Une consigne ou une règle prévoit que l'IDE au domicile du patient ne soit pas interrompu lors de la préparation des médicaments.</t>
  </si>
  <si>
    <t>Une consigne prévoit que la préparation des médicaments au domicile se fasse dans un endroit défini et dans les meilleures conditions possibles (hygiène, sécurité,...).</t>
  </si>
  <si>
    <t>Le pilulier ou équivalent est compartimenté par moments de prise (matin, midi, soir, éventuellement nuit).</t>
  </si>
  <si>
    <t>La préparation des piluliers ou équivalents se fait patient par patient et non pas médicament par médicament pour plusieurs patients.</t>
  </si>
  <si>
    <t>A l'intérieur du pilulier ou équivalent, tous les médicaments sont identifiables.</t>
  </si>
  <si>
    <t>Avant la préparation du pilulier ou équivalent, les professionnels infirmiers (salariés et libéraux) vérifient qu'ils disposent de tous les médicaments prescrits.</t>
  </si>
  <si>
    <t>Pour préparer les piluliers ou équivalents au domicile des patients, les IDE intervenant auprès du patient disposent des informations nécessaires concernant les équivalences et substitutions de médicaments.</t>
  </si>
  <si>
    <t>L'aspect des solutions (buvables, injectables, …) est systématiquement contrôlé.</t>
  </si>
  <si>
    <t>Les solutions perfusées sont systématiquement étiquetées (nom du médicament, concentration, heure de la pose, durée de la perfusion,…).</t>
  </si>
  <si>
    <t>L'administration des médicaments est tracée en temps réel à chaque prise.</t>
  </si>
  <si>
    <t>L'administration des médicaments est tracée a priori ou à posteriori pour certaines prises (ex: soir, coucher...).</t>
  </si>
  <si>
    <t>Le moment de l'administration de chaque médicament est tracé (l'heure pour les médicaments injectables).</t>
  </si>
  <si>
    <t>Les médecins (hospitalier, traitant, coordonnateur,…) sont informés en cas de non administration des médicaments.</t>
  </si>
  <si>
    <t>Pour les chimiothérapies anticancéreuses (injectables, percutanées ou orales), l'IDE dispose d'une check-list pour vérifier la concordance entre la prescription et la préparation ou la spécialité à administrer.</t>
  </si>
  <si>
    <t>La liste de médicaments de la dotation de l'HAD est  validée et révisée annuellement par le médecin coordonnateur, le cadre et le pharmacien. Cette liste est affichée à proximité du lieu de stockage.</t>
  </si>
  <si>
    <t>Votre HAD reçoit autant que nécessaire des informations sur les évolutions des médicaments de la dotation (référence, forme galénique, conditionnement,…).</t>
  </si>
  <si>
    <t>En cas de non délivrance en raison d'une rupture de stock laboratoire, la PUI donne des conseils de substitution à valider par le médecin prescripteur.</t>
  </si>
  <si>
    <t>Les conditions de transport entre la PUI et le stock HAD assurent l'intégrité des traitements médicamenteux, le respect de la chaine du froid et la confidentialité des données patient.</t>
  </si>
  <si>
    <t>En cas de transport (extérieur) de la PUI vers le stock HAD, les médicaments sont délivrés dans un contenant hermétiquement fermé et sécurisé</t>
  </si>
  <si>
    <t>En cas de transport (extérieur) de la PUI vers le stock HAD, il existe un protocole de nettoyage des contenants de délivrance des médicaments.</t>
  </si>
  <si>
    <t>Les conditions de transport au domicile du patient assurent l'intégrité des traitements médicamenteux, le respect de la chaine du froid et la confidentialité des données patient.</t>
  </si>
  <si>
    <t>Le transport au domicile du patient conserve le caractère nominatif des traitements médicamenteux.</t>
  </si>
  <si>
    <t>La traçabilité du transport au domicile du patient est assurée (ex: bon de livraison).</t>
  </si>
  <si>
    <t>Une instruction relative aux précautions à prendre lors de l'acheminement des préparations de médicaments anticancéreux injectables est écrite. Elle est communiquée aux personnes assurant le transport.</t>
  </si>
  <si>
    <t>Les dates de péremption des médicaments délivrés par l'officine sont vérifiées.</t>
  </si>
  <si>
    <t>Un document décrit les règles d'approvisionnement en cas d'urgence.</t>
  </si>
  <si>
    <t>Les médicaments à conserver à +4°C sont délivrés dans le respect de la chaine du froid.</t>
  </si>
  <si>
    <t>Les conditions de transport entre l'officine et le domicile assurent l'intégrité des traitements médicamenteux, le respect de la chaine du froid et la confidentialité des données patient.</t>
  </si>
  <si>
    <t>Le transport de l'officine au domicile du patient conserve le caractère nominatif des traitements médicamenteux.</t>
  </si>
  <si>
    <t>La traçabilité du transport entre l'officine et le domicile du patient est assurée.</t>
  </si>
  <si>
    <t>Un document décrit le principe de stockage des médicaments dans les locaux de l'HAD (ou de son antenne).</t>
  </si>
  <si>
    <t>Les médicaments sont rangés en zones distinctes selon la voie d'administration.</t>
  </si>
  <si>
    <t>Le principe de rangement des médicaments stockés dans les locaux de l'HAD  (ou de son antenne) permet d'éloigner physiquement les médicaments à risque de confusion (dosages différents, homonymie, …).</t>
  </si>
  <si>
    <t>Dans les locaux de l'HAD (ou de son antenne), le réfrigérateur dédié aux médicaments peut contenir des produits non médicamenteux.</t>
  </si>
  <si>
    <t>Un document décrit la fréquence et la traçabilité des contrôles des températures des réfrigérateurs de l'HAD (ou de son antenne).</t>
  </si>
  <si>
    <t>Un document décrit le mode et la fréquence des contrôles des dates de péremption des médicaments stockés à l'HAD (ou de son antenne).</t>
  </si>
  <si>
    <t>Une procédure spécifique aux conditions d'accessibilité à l'armoire pour soins urgents est formalisée pour les heures d'ouverture de l'HAD mais également pour le soir, les week-ends et les jours fériés.</t>
  </si>
  <si>
    <t>Les médicaments de l'armoire sont rangés en zones distinctes selon la voie d'administration.</t>
  </si>
  <si>
    <t>Le principe de rangement de l'armoire permet d'éloigner physiquement les médicaments à risque de confusion (dosages différents, homonymie, …).</t>
  </si>
  <si>
    <t>Un document décrit le mode et la fréquence des contrôles des dates de péremption des médicaments stockés dans l'armoire.</t>
  </si>
  <si>
    <t>Le réfrigérateur dédié aux médicaments peut contenir des produits non médicamenteux.</t>
  </si>
  <si>
    <t>Une procédure défini la fréquence et les modalités de contrôle des trousses/mallettes d'urgence des IDE salariés.</t>
  </si>
  <si>
    <t>Les médicaments présents au domicile du patient et ceux de son entourage sont isolés.</t>
  </si>
  <si>
    <t>Lorsque plusieurs piluliers ou équivalents sont utilisés dans la famille du patient, une procédure prévoit de les différencier et/ou de les identifier à l'aide d'un étiquetage spécifique ou d'un autre dispositif.</t>
  </si>
  <si>
    <t>Au domicile du patient, les médicaments sont conservés dans leur conditionnement primaire identifiable.</t>
  </si>
  <si>
    <t>Un dispositif sécurisé pour le stockage des médicaments à risque est mis à disposition par l'HAD au domicile du patient.</t>
  </si>
  <si>
    <t>Les modalités de stockage des médicaments au domicile respectent les conditions de conservation des médicaments.</t>
  </si>
  <si>
    <t>Votre HAD dispose d'un document décrivant les modalités de nettoyage des piluliers ou équivalents.</t>
  </si>
  <si>
    <t>Les professionnels de l'HAD ont été sensibilisés aux enjeux sécuritaires, environnementaux et économiques de l'élimination des déchets.</t>
  </si>
  <si>
    <t>Il existe un document qui décrit les modalités de retour/élimination des médicaments non utilisés.</t>
  </si>
  <si>
    <t>Des règles particulières pour le retour/élimination des médicaments anticancéreux sont définies et connues par les professionnels (salariés et libéraux) de l'HAD.</t>
  </si>
  <si>
    <t>Coordination de la prise en charge médicamenteuse</t>
  </si>
  <si>
    <t>Dispensation</t>
  </si>
  <si>
    <t>Délivrance et transport</t>
  </si>
  <si>
    <t>Stockage</t>
  </si>
  <si>
    <t>Sécurisation du transport et du stockage</t>
  </si>
  <si>
    <t>Risques liés à l'informatisation</t>
  </si>
  <si>
    <t>Dossier patient</t>
  </si>
  <si>
    <t>Délivrance par la PUI</t>
  </si>
  <si>
    <t>Transport au domicile</t>
  </si>
  <si>
    <t>Délivrance par les officines</t>
  </si>
  <si>
    <t>Stock de dotation de l'HAD</t>
  </si>
  <si>
    <t>Stock pour soins urgents</t>
  </si>
  <si>
    <t>Stockage au domicile</t>
  </si>
  <si>
    <t>Dans le cas où le patient participe à sa prise en charge médicamenteuse, les IDE lui expliquent le principe des compartiments et s'assurent de sa compréhension.</t>
  </si>
  <si>
    <t xml:space="preserve">NE PAS MODIFIER OU SUPPRIMER CET ONGLET </t>
  </si>
  <si>
    <t>Sous-thème score</t>
  </si>
  <si>
    <t>Item score</t>
  </si>
  <si>
    <t>C.01</t>
  </si>
  <si>
    <t>C.02</t>
  </si>
  <si>
    <t>C.03</t>
  </si>
  <si>
    <t>C.04</t>
  </si>
  <si>
    <t>C.05</t>
  </si>
  <si>
    <t>C.06</t>
  </si>
  <si>
    <t>C.07</t>
  </si>
  <si>
    <t>C.08</t>
  </si>
  <si>
    <t>C.09</t>
  </si>
  <si>
    <t>C.10</t>
  </si>
  <si>
    <t>C.11</t>
  </si>
  <si>
    <t>D.01</t>
  </si>
  <si>
    <t>D.02</t>
  </si>
  <si>
    <t>D.03</t>
  </si>
  <si>
    <t>D.04</t>
  </si>
  <si>
    <t>D.05</t>
  </si>
  <si>
    <t>D.06</t>
  </si>
  <si>
    <t>D.07</t>
  </si>
  <si>
    <t>D.08</t>
  </si>
  <si>
    <t>E.01</t>
  </si>
  <si>
    <t>E.02</t>
  </si>
  <si>
    <t>E.03</t>
  </si>
  <si>
    <t>E.04</t>
  </si>
  <si>
    <t>E.05</t>
  </si>
  <si>
    <t>E.06</t>
  </si>
  <si>
    <t>E.07</t>
  </si>
  <si>
    <t>E.08</t>
  </si>
  <si>
    <t>F.01</t>
  </si>
  <si>
    <t>F.02</t>
  </si>
  <si>
    <t>F.03</t>
  </si>
  <si>
    <t xml:space="preserve">Risques liés à l'informatisation </t>
  </si>
  <si>
    <t>G.01</t>
  </si>
  <si>
    <t>G.02</t>
  </si>
  <si>
    <t>G.03</t>
  </si>
  <si>
    <t>G.04</t>
  </si>
  <si>
    <t>G.05</t>
  </si>
  <si>
    <t>H.01</t>
  </si>
  <si>
    <t>H.02</t>
  </si>
  <si>
    <t>H.03</t>
  </si>
  <si>
    <t>H.04</t>
  </si>
  <si>
    <t>H.05</t>
  </si>
  <si>
    <t>I.01</t>
  </si>
  <si>
    <t>I.02</t>
  </si>
  <si>
    <t>I.03</t>
  </si>
  <si>
    <t>I.04</t>
  </si>
  <si>
    <t>I.05</t>
  </si>
  <si>
    <t>I.06</t>
  </si>
  <si>
    <t>I.07</t>
  </si>
  <si>
    <t>I.08</t>
  </si>
  <si>
    <t>J.01</t>
  </si>
  <si>
    <t>J.02</t>
  </si>
  <si>
    <t>J.03</t>
  </si>
  <si>
    <t>J.04</t>
  </si>
  <si>
    <t>J.05</t>
  </si>
  <si>
    <t>J.06</t>
  </si>
  <si>
    <t>K.01</t>
  </si>
  <si>
    <t>K.02</t>
  </si>
  <si>
    <t>K.03</t>
  </si>
  <si>
    <t>K.04</t>
  </si>
  <si>
    <t>K.05</t>
  </si>
  <si>
    <t>K.06</t>
  </si>
  <si>
    <t>K.07</t>
  </si>
  <si>
    <t>K.08</t>
  </si>
  <si>
    <t>K.09</t>
  </si>
  <si>
    <t>K.10</t>
  </si>
  <si>
    <t>L.01</t>
  </si>
  <si>
    <t>L.02</t>
  </si>
  <si>
    <t>L.03</t>
  </si>
  <si>
    <t>M.01</t>
  </si>
  <si>
    <t>M.02</t>
  </si>
  <si>
    <t>N.01</t>
  </si>
  <si>
    <t>N.02</t>
  </si>
  <si>
    <t>N.03</t>
  </si>
  <si>
    <t>N.04</t>
  </si>
  <si>
    <t>N.05</t>
  </si>
  <si>
    <t>N.06</t>
  </si>
  <si>
    <t>N.07</t>
  </si>
  <si>
    <t>N.08</t>
  </si>
  <si>
    <t>N.09</t>
  </si>
  <si>
    <t>N.10</t>
  </si>
  <si>
    <t>N.11</t>
  </si>
  <si>
    <t>O.01</t>
  </si>
  <si>
    <t>O.02</t>
  </si>
  <si>
    <t>O.03</t>
  </si>
  <si>
    <t>O.04</t>
  </si>
  <si>
    <t>O.05</t>
  </si>
  <si>
    <t>O.06</t>
  </si>
  <si>
    <t>O.07</t>
  </si>
  <si>
    <t>O.08</t>
  </si>
  <si>
    <t>O.09</t>
  </si>
  <si>
    <t>O.10</t>
  </si>
  <si>
    <t>O.11</t>
  </si>
  <si>
    <t>O.12</t>
  </si>
  <si>
    <t>O.13</t>
  </si>
  <si>
    <t>O.14</t>
  </si>
  <si>
    <t>P.01</t>
  </si>
  <si>
    <t>P.02</t>
  </si>
  <si>
    <t>P.03</t>
  </si>
  <si>
    <t>P.04</t>
  </si>
  <si>
    <t>P.05</t>
  </si>
  <si>
    <t>P.06</t>
  </si>
  <si>
    <t>Q.01</t>
  </si>
  <si>
    <t>Q.02</t>
  </si>
  <si>
    <t>Q.03</t>
  </si>
  <si>
    <t>Q.04</t>
  </si>
  <si>
    <t>Q.05</t>
  </si>
  <si>
    <t>Q.06</t>
  </si>
  <si>
    <t>Q.07</t>
  </si>
  <si>
    <t>R.01</t>
  </si>
  <si>
    <t>R.02</t>
  </si>
  <si>
    <t>R.03</t>
  </si>
  <si>
    <t>R.04</t>
  </si>
  <si>
    <t>S.01</t>
  </si>
  <si>
    <t>S.02</t>
  </si>
  <si>
    <t>S.03</t>
  </si>
  <si>
    <t>S.04</t>
  </si>
  <si>
    <t>S.05</t>
  </si>
  <si>
    <t>S.06</t>
  </si>
  <si>
    <t>D.09</t>
  </si>
  <si>
    <t>D.10</t>
  </si>
  <si>
    <t>H.06</t>
  </si>
  <si>
    <t>L.04</t>
  </si>
  <si>
    <t>M.03</t>
  </si>
  <si>
    <t>M.04</t>
  </si>
  <si>
    <t>M.05</t>
  </si>
  <si>
    <t>N.12</t>
  </si>
  <si>
    <t>Q.08</t>
  </si>
  <si>
    <t>Q.09</t>
  </si>
  <si>
    <t>S.07</t>
  </si>
  <si>
    <t>T.01</t>
  </si>
  <si>
    <t>T.02</t>
  </si>
  <si>
    <t>T.03</t>
  </si>
  <si>
    <t>T.04</t>
  </si>
  <si>
    <t>T.05</t>
  </si>
  <si>
    <t>T.06</t>
  </si>
  <si>
    <t>U.01</t>
  </si>
  <si>
    <t>U.02</t>
  </si>
  <si>
    <t>U.03</t>
  </si>
  <si>
    <t>U.04</t>
  </si>
  <si>
    <t>U.05</t>
  </si>
  <si>
    <t>U.06</t>
  </si>
  <si>
    <t>V.01</t>
  </si>
  <si>
    <t>V.02</t>
  </si>
  <si>
    <t>V.03</t>
  </si>
  <si>
    <t>V.04</t>
  </si>
  <si>
    <t>V.05</t>
  </si>
  <si>
    <t>V.06</t>
  </si>
  <si>
    <t>V.07</t>
  </si>
  <si>
    <t>V.08</t>
  </si>
  <si>
    <t>V.09</t>
  </si>
  <si>
    <t>V.10</t>
  </si>
  <si>
    <t>V.11</t>
  </si>
  <si>
    <t>V.12</t>
  </si>
  <si>
    <t>V.13</t>
  </si>
  <si>
    <t>V.14</t>
  </si>
  <si>
    <t>Privé à but non lucratif</t>
  </si>
  <si>
    <t>Un plan de soins concerté entre les différents acteurs est défini à l'entrée du patient et révisé selon une périodicité définie selon l'état du patient.</t>
  </si>
  <si>
    <t>1- Objectif</t>
  </si>
  <si>
    <t>AUDITEUR(S)</t>
  </si>
  <si>
    <t xml:space="preserve">Si le traitement personnel a été actualisé, donnez-vous une information au patient et/ou son entourage (ajout, substitution, suppression, contre-indications etc…)? </t>
  </si>
  <si>
    <t xml:space="preserve">Si le traitement personnel est reconduit, mais que celui-ci ne figure pas au livret thérapeutique de l'établissement: </t>
  </si>
  <si>
    <t xml:space="preserve">- OMEDIT Centre: fiche de bon usage - gestion des traitement personnels des patients hospitalisés (2011)
</t>
  </si>
  <si>
    <t>En fin d'hospitalisation, si certains médicaments apportés par le patient à son admission ont été arrêtés pendant le séjour (ou remplacés par d'autres), que faites-vous:</t>
  </si>
  <si>
    <t xml:space="preserve">Le traitement personnel est stocké dans un espace qui est : </t>
  </si>
  <si>
    <t>Q1</t>
  </si>
  <si>
    <t>Q2</t>
  </si>
  <si>
    <t>Q3</t>
  </si>
  <si>
    <t>Q5</t>
  </si>
  <si>
    <t>Q6</t>
  </si>
  <si>
    <t>Q7</t>
  </si>
  <si>
    <t>Le traitement personnel du patient est stocké:</t>
  </si>
  <si>
    <t>La PUI fournit, sauf exception, l'intégralité du traitement prescrit</t>
  </si>
  <si>
    <t>- cette prise est tracée</t>
  </si>
  <si>
    <t>S'ils sont retirés:</t>
  </si>
  <si>
    <t>Q8</t>
  </si>
  <si>
    <t>Q9</t>
  </si>
  <si>
    <t>Q10</t>
  </si>
  <si>
    <t xml:space="preserve">Si le patient est en possession de son traitement personnel : </t>
  </si>
  <si>
    <t>Q2a</t>
  </si>
  <si>
    <t>Q2b</t>
  </si>
  <si>
    <t>L'administration du traitement personnel est tracée par l'IDE</t>
  </si>
  <si>
    <t>Le retrait du traitement personnel est tracé par l'IDE</t>
  </si>
  <si>
    <t xml:space="preserve">Restitution </t>
  </si>
  <si>
    <t>EXEMPLE DE PLAN D'ACTIONS A INTEGRER DANS LE PAQSS</t>
  </si>
  <si>
    <t>SOURCE</t>
  </si>
  <si>
    <t>ECART CONSTATE</t>
  </si>
  <si>
    <t>ACTION CORRECTIVE</t>
  </si>
  <si>
    <t>PILOTE(S)</t>
  </si>
  <si>
    <t>FONCTION DU/DES  PILOTE(S)</t>
  </si>
  <si>
    <t>INDICATEURS DE SUIVI</t>
  </si>
  <si>
    <t>ECHEANCE</t>
  </si>
  <si>
    <t>PRIORITE</t>
  </si>
  <si>
    <t>COMMENTAIRES</t>
  </si>
  <si>
    <t>A l'admission du patient</t>
  </si>
  <si>
    <t xml:space="preserve">L'autonomie du patient à prendre ses médicaments est-elle: </t>
  </si>
  <si>
    <t xml:space="preserve">Le traitement apporté par le patient est-il: </t>
  </si>
  <si>
    <t xml:space="preserve">Si un des traitements personnels n'est pas re-prescrit, est-il : </t>
  </si>
  <si>
    <t>A la sortie du patient</t>
  </si>
  <si>
    <t xml:space="preserve">A titre exceptionnel et sur prescription médicale, un recours au traitement personnel du patient est possible </t>
  </si>
  <si>
    <t>Q3a</t>
  </si>
  <si>
    <t>Q3b</t>
  </si>
  <si>
    <t>Pendant l'hospitalisation</t>
  </si>
  <si>
    <t>Q3c</t>
  </si>
  <si>
    <t>Q1a</t>
  </si>
  <si>
    <t>Q1b</t>
  </si>
  <si>
    <t>Q1c</t>
  </si>
  <si>
    <t>Q4</t>
  </si>
  <si>
    <t>Les prescriptions de sortie incluent-elles le traitement personnel actualisé?</t>
  </si>
  <si>
    <t>A l'entrée du patient</t>
  </si>
  <si>
    <t xml:space="preserve">Le traitement personnel du patient est identifié sur le sachet/bac par: </t>
  </si>
  <si>
    <t>Une information sur la gestion du traitement personnel est donnée au patient lors de son arrivée dans le service (affiche, livret d'accueil, information orale…)</t>
  </si>
  <si>
    <t>Q7a</t>
  </si>
  <si>
    <t>Q7b</t>
  </si>
  <si>
    <t xml:space="preserve">Il reste des traitements de sortie dans le lieu de stockage dédié, alors que le patient est sorti. </t>
  </si>
  <si>
    <t>S'assurer de la mise en oeuvre de la procédure relative à la gestion du traitement personnel du patient au sein de l'établissement.</t>
  </si>
  <si>
    <r>
      <t xml:space="preserve">La grille d'audit est à transmettre avec le </t>
    </r>
    <r>
      <rPr>
        <b/>
        <sz val="16"/>
        <rFont val="Calibri"/>
        <family val="2"/>
      </rPr>
      <t>rapport annuel d'autoévaluation (via l'outilweb</t>
    </r>
    <r>
      <rPr>
        <sz val="16"/>
        <rFont val="Calibri"/>
        <family val="2"/>
      </rPr>
      <t xml:space="preserve">).
L'OMEDIT IDF se tient à votre disposition pour tout renseignement : </t>
    </r>
    <r>
      <rPr>
        <b/>
        <sz val="16"/>
        <rFont val="Calibri"/>
        <family val="2"/>
      </rPr>
      <t>secretariat.omedit-idf.sap@aphp.fr</t>
    </r>
  </si>
  <si>
    <t>Date de l'audit</t>
  </si>
  <si>
    <t>Unité de soins</t>
  </si>
  <si>
    <t>ETABLISSEMENT / DATE</t>
  </si>
  <si>
    <t>Nom de l'établissement</t>
  </si>
  <si>
    <t xml:space="preserve">ETAPE </t>
  </si>
  <si>
    <t>QUESTION</t>
  </si>
  <si>
    <t>N° QUESTION</t>
  </si>
  <si>
    <t>Patient 1</t>
  </si>
  <si>
    <t>Patient 2</t>
  </si>
  <si>
    <t>Patient 3</t>
  </si>
  <si>
    <t>Patient 4</t>
  </si>
  <si>
    <t>Patient 5</t>
  </si>
  <si>
    <t>Patient 6</t>
  </si>
  <si>
    <t>Patient 7</t>
  </si>
  <si>
    <t>Patient 8</t>
  </si>
  <si>
    <t>Patient 9</t>
  </si>
  <si>
    <t>Patient 10</t>
  </si>
  <si>
    <t>Traçabilité du retrait</t>
  </si>
  <si>
    <t>Traçabilité de la restitution</t>
  </si>
  <si>
    <r>
      <rPr>
        <b/>
        <u val="single"/>
        <sz val="18"/>
        <color indexed="56"/>
        <rFont val="Calibri"/>
        <family val="2"/>
      </rPr>
      <t xml:space="preserve">AUDIT QUALITE:  
</t>
    </r>
    <r>
      <rPr>
        <b/>
        <sz val="18"/>
        <color indexed="56"/>
        <rFont val="Calibri"/>
        <family val="2"/>
      </rPr>
      <t>S'assurer de la mise en oeuvre de la procédure relative à la gestion du traitement personnel du patient au sein de l'établissement</t>
    </r>
    <r>
      <rPr>
        <b/>
        <u val="single"/>
        <sz val="18"/>
        <color indexed="56"/>
        <rFont val="Calibri"/>
        <family val="2"/>
      </rPr>
      <t xml:space="preserve">
</t>
    </r>
    <r>
      <rPr>
        <b/>
        <sz val="18"/>
        <rFont val="Calibri"/>
        <family val="2"/>
      </rPr>
      <t>Questionnaire Patient</t>
    </r>
  </si>
  <si>
    <t>ETAPE</t>
  </si>
  <si>
    <t xml:space="preserve">A votre arrivée dans le service </t>
  </si>
  <si>
    <t xml:space="preserve">Pendant votre hospitalisation </t>
  </si>
  <si>
    <t>Avant votre hospitalisation</t>
  </si>
  <si>
    <t>Nom(s)</t>
  </si>
  <si>
    <t>Fonction(s)</t>
  </si>
  <si>
    <t>Ancienneté dans l'hopital</t>
  </si>
  <si>
    <r>
      <rPr>
        <b/>
        <u val="single"/>
        <sz val="18"/>
        <color indexed="56"/>
        <rFont val="Calibri"/>
        <family val="2"/>
      </rPr>
      <t xml:space="preserve">AUDIT QUALITE: </t>
    </r>
    <r>
      <rPr>
        <b/>
        <sz val="18"/>
        <color indexed="56"/>
        <rFont val="Calibri"/>
        <family val="2"/>
      </rPr>
      <t xml:space="preserve"> 
S'assurer de la mise en oeuvre de la procédure relative à la gestion du traitement personnel du patient au sein de l'établissement
</t>
    </r>
    <r>
      <rPr>
        <b/>
        <sz val="18"/>
        <rFont val="Calibri"/>
        <family val="2"/>
      </rPr>
      <t>Questionnaire Médecin</t>
    </r>
  </si>
  <si>
    <t>Généralités</t>
  </si>
  <si>
    <t>Commentaires</t>
  </si>
  <si>
    <t>Q5a</t>
  </si>
  <si>
    <t>Q5b</t>
  </si>
  <si>
    <t>Q5c</t>
  </si>
  <si>
    <t>Q8a</t>
  </si>
  <si>
    <t>Q7c</t>
  </si>
  <si>
    <t>Q7d</t>
  </si>
  <si>
    <t>Q7e</t>
  </si>
  <si>
    <t>Q7f</t>
  </si>
  <si>
    <t>Q6a</t>
  </si>
  <si>
    <t>Q6b</t>
  </si>
  <si>
    <t>Q6c</t>
  </si>
  <si>
    <t>Q6d</t>
  </si>
  <si>
    <t>Q8b</t>
  </si>
  <si>
    <t>Q9a</t>
  </si>
  <si>
    <t>Q9b</t>
  </si>
  <si>
    <t xml:space="preserve">MEDECIN </t>
  </si>
  <si>
    <t>Si oui: - la connaissez-vous?</t>
  </si>
  <si>
    <t>Si oui: - où peut-elle être consultée?</t>
  </si>
  <si>
    <r>
      <rPr>
        <b/>
        <u val="single"/>
        <sz val="18"/>
        <color indexed="56"/>
        <rFont val="Calibri"/>
        <family val="2"/>
      </rPr>
      <t xml:space="preserve">AUDIT QUALITE: </t>
    </r>
    <r>
      <rPr>
        <b/>
        <sz val="18"/>
        <color indexed="56"/>
        <rFont val="Calibri"/>
        <family val="2"/>
      </rPr>
      <t xml:space="preserve"> 
S'assurer de la mise en oeuvre de la procédure relative à la gestion du traitement personnel du patient au sein de l'établissement
</t>
    </r>
    <r>
      <rPr>
        <b/>
        <sz val="18"/>
        <rFont val="Calibri"/>
        <family val="2"/>
      </rPr>
      <t>Questionnaire IDE-Cadre</t>
    </r>
  </si>
  <si>
    <t>IDE-Cadre</t>
  </si>
  <si>
    <t>Q2c</t>
  </si>
  <si>
    <t>Q3d</t>
  </si>
  <si>
    <t>Q4b</t>
  </si>
  <si>
    <t>Q4c</t>
  </si>
  <si>
    <t>Si le traitement personnel a été actualisé, une information est donnée au patient et/ou son entourage (ajout, substitution, suppression, contre-indications etc…)</t>
  </si>
  <si>
    <t>Q11</t>
  </si>
  <si>
    <t>Q4a</t>
  </si>
  <si>
    <t>Q4d</t>
  </si>
  <si>
    <t>Q4e</t>
  </si>
  <si>
    <t>Q4f</t>
  </si>
  <si>
    <t>Q11a</t>
  </si>
  <si>
    <t>Q11b</t>
  </si>
  <si>
    <t>2- Périmètre de l'audit</t>
  </si>
  <si>
    <t>4 - Textes/Documents de référence</t>
  </si>
  <si>
    <t>5 - Boite à outils</t>
  </si>
  <si>
    <t xml:space="preserve">II.1 AUDIT QUALITE
Continuité de la prise en charge médicamenteuse durant le parcours de soins:
 gestion des traitements médicamenteux apportés par le patient. </t>
  </si>
  <si>
    <t>3- Méthodologie de l'audit</t>
  </si>
  <si>
    <t>- OMEDIT Bretagne : Gestion du traitement personnel du patient (2015)</t>
  </si>
  <si>
    <r>
      <rPr>
        <b/>
        <u val="single"/>
        <sz val="18"/>
        <color indexed="56"/>
        <rFont val="Calibri"/>
        <family val="2"/>
      </rPr>
      <t>AUDIT QUALITE :</t>
    </r>
    <r>
      <rPr>
        <b/>
        <sz val="18"/>
        <color indexed="56"/>
        <rFont val="Calibri"/>
        <family val="2"/>
      </rPr>
      <t xml:space="preserve"> 
S'assurer de la mise en oeuvre de la procédure relative à la gestion du traitement personnel du patient au sein de l'établissement
</t>
    </r>
    <r>
      <rPr>
        <b/>
        <sz val="18"/>
        <rFont val="Calibri"/>
        <family val="2"/>
      </rPr>
      <t>Questionnaire Auditeur</t>
    </r>
  </si>
  <si>
    <t>Le traitement personnel est identifié (étiquette spécifique, nom du patient...)</t>
  </si>
  <si>
    <t>Le traitement personnel du patient est stocké :</t>
  </si>
  <si>
    <t>La restitution est tracée (ex : item présent dans la check list restitution des affaires personnelles du patient).</t>
  </si>
  <si>
    <t>Q6e</t>
  </si>
  <si>
    <r>
      <t xml:space="preserve">* </t>
    </r>
    <r>
      <rPr>
        <b/>
        <sz val="16"/>
        <rFont val="Calibri"/>
        <family val="2"/>
      </rPr>
      <t xml:space="preserve">Etablissements </t>
    </r>
    <r>
      <rPr>
        <sz val="16"/>
        <rFont val="Calibri"/>
        <family val="2"/>
      </rPr>
      <t xml:space="preserve">: tous les  établissements sont concernés par cet audit. Lorsque votre CAQES concerne plusieurs établissements (FINESS géographiques), chaque site géographique doit réaliser l'audit.
* </t>
    </r>
    <r>
      <rPr>
        <b/>
        <sz val="16"/>
        <rFont val="Calibri"/>
        <family val="2"/>
      </rPr>
      <t xml:space="preserve">Qui auditer ? </t>
    </r>
    <r>
      <rPr>
        <sz val="16"/>
        <rFont val="Calibri"/>
        <family val="2"/>
      </rPr>
      <t xml:space="preserve">Cet audit est à réaliser au sein des unités de soins. Il comporte :
- 1 </t>
    </r>
    <r>
      <rPr>
        <b/>
        <sz val="16"/>
        <rFont val="Calibri"/>
        <family val="2"/>
      </rPr>
      <t>volet obligatoire</t>
    </r>
    <r>
      <rPr>
        <sz val="16"/>
        <rFont val="Calibri"/>
        <family val="2"/>
      </rPr>
      <t xml:space="preserve"> (volet 1 - Auditeur) qui doit être mené par un auditeur </t>
    </r>
    <r>
      <rPr>
        <b/>
        <sz val="16"/>
        <rFont val="Calibri"/>
        <family val="2"/>
      </rPr>
      <t>externe</t>
    </r>
    <r>
      <rPr>
        <sz val="16"/>
        <rFont val="Calibri"/>
        <family val="2"/>
      </rPr>
      <t xml:space="preserve"> à l'unité de soins auditée. 
- 3 volets </t>
    </r>
    <r>
      <rPr>
        <b/>
        <sz val="16"/>
        <rFont val="Calibri"/>
        <family val="2"/>
      </rPr>
      <t>optionnels</t>
    </r>
    <r>
      <rPr>
        <sz val="16"/>
        <rFont val="Calibri"/>
        <family val="2"/>
      </rPr>
      <t xml:space="preserve"> (volet 2 - volet Patient, volet 3 - Médecin et volet 4 - IDE/Cadre) permettant aux établissements qui le souhaitent d'aller plus loin dans la démarche en évaluant l'ensemble du circuit, de la prescription à l'administration. Ces volets permettent également d'évaluer la connaissance et les pratiques des professionels vis à vis de l'organisation relative à la gestion des traitements personnels au sein de l'unité de soins.</t>
    </r>
  </si>
  <si>
    <r>
      <t>- Arrêté du 6 Avril 2011 relatif au management de la qualité de la prise en charge médicamenteuse et aux médicaments dans les établissements de santé
- Arrêté du 31 mars 1999 (article 17) relatif à la prescription, à la dispensation et à l'administration des médicaments soumis à la réglementation des substances vénéneuses
- Article R 162-32 du Code la Sécurité Sociale
- Items I.03, I.04, I.09, I.10 et S.15 du questionnaire "Unité de Soins"/</t>
    </r>
    <r>
      <rPr>
        <b/>
        <sz val="16"/>
        <rFont val="Calibri"/>
        <family val="2"/>
      </rPr>
      <t>Archimed V3</t>
    </r>
    <r>
      <rPr>
        <sz val="16"/>
        <rFont val="Calibri"/>
        <family val="2"/>
      </rPr>
      <t xml:space="preserve">
</t>
    </r>
    <r>
      <rPr>
        <b/>
        <sz val="16"/>
        <rFont val="Calibri"/>
        <family val="2"/>
      </rPr>
      <t>- Critère 20.a bis</t>
    </r>
    <r>
      <rPr>
        <sz val="16"/>
        <rFont val="Calibri"/>
        <family val="2"/>
      </rPr>
      <t xml:space="preserve"> du manuel de certification V2010 
</t>
    </r>
    <r>
      <rPr>
        <b/>
        <sz val="16"/>
        <rFont val="Calibri"/>
        <family val="2"/>
      </rPr>
      <t xml:space="preserve">- Guide DGOS </t>
    </r>
    <r>
      <rPr>
        <sz val="16"/>
        <rFont val="Calibri"/>
        <family val="2"/>
      </rPr>
      <t xml:space="preserve">"Qualité de la prise en charge médicamenteuse" (Février 2012)
</t>
    </r>
    <r>
      <rPr>
        <b/>
        <sz val="16"/>
        <rFont val="Calibri"/>
        <family val="2"/>
      </rPr>
      <t xml:space="preserve">- Rapport IGAS </t>
    </r>
    <r>
      <rPr>
        <sz val="16"/>
        <rFont val="Calibri"/>
        <family val="2"/>
      </rPr>
      <t>"Le circuit du médicament à l'hôpital" (Mai 2011)</t>
    </r>
  </si>
  <si>
    <t xml:space="preserve">Q1 à Q7  : ne concernent que les patients ayant apporté leur traitement personnel </t>
  </si>
  <si>
    <r>
      <t xml:space="preserve">L'utilisation du traitement personnel est notifiée par le médecin dans la prescription 
</t>
    </r>
    <r>
      <rPr>
        <b/>
        <i/>
        <sz val="8"/>
        <rFont val="Arial"/>
        <family val="2"/>
      </rPr>
      <t>(NB : cette question ne concerne que les patients pour lesquels le traitement personnel est utilisé pendant l'hospitalisation)</t>
    </r>
  </si>
  <si>
    <t xml:space="preserve">          - dédié</t>
  </si>
  <si>
    <t xml:space="preserve">          - sécurisé</t>
  </si>
  <si>
    <t xml:space="preserve">          - identifié</t>
  </si>
  <si>
    <t xml:space="preserve">          - Etiquette NIP du patient </t>
  </si>
  <si>
    <t xml:space="preserve">          - Nom du patient </t>
  </si>
  <si>
    <t xml:space="preserve">         - Numéro de chambre </t>
  </si>
  <si>
    <t xml:space="preserve">         - Autre (à préciser)</t>
  </si>
  <si>
    <t xml:space="preserve">         - dans le coffre à stupéfiants</t>
  </si>
  <si>
    <t xml:space="preserve">         - dans le poste de soins</t>
  </si>
  <si>
    <t xml:space="preserve">         - dans la chambre du patient</t>
  </si>
  <si>
    <t xml:space="preserve">         - dans l'armoire à pharmacie avec les autres médicaments</t>
  </si>
  <si>
    <t xml:space="preserve">         - Autre (à préciser en commentaire)</t>
  </si>
  <si>
    <t xml:space="preserve">         - dans l'armoire à pharmacie dans un tiroir dédié "traitement personnel"</t>
  </si>
  <si>
    <t>RESULTATS (% conformité)</t>
  </si>
  <si>
    <r>
      <rPr>
        <b/>
        <i/>
        <sz val="16"/>
        <rFont val="Calibri"/>
        <family val="2"/>
      </rPr>
      <t xml:space="preserve">* </t>
    </r>
    <r>
      <rPr>
        <b/>
        <sz val="16"/>
        <rFont val="Calibri"/>
        <family val="2"/>
      </rPr>
      <t>Périmètre :</t>
    </r>
    <r>
      <rPr>
        <b/>
        <i/>
        <sz val="16"/>
        <rFont val="Calibri"/>
        <family val="2"/>
      </rPr>
      <t xml:space="preserve"> </t>
    </r>
    <r>
      <rPr>
        <sz val="16"/>
        <rFont val="Calibri"/>
        <family val="2"/>
      </rPr>
      <t xml:space="preserve">tous les services d'hospitalisation de l'établissement. 
</t>
    </r>
    <r>
      <rPr>
        <b/>
        <sz val="16"/>
        <rFont val="Calibri"/>
        <family val="2"/>
      </rPr>
      <t xml:space="preserve">
* Echantillon : </t>
    </r>
    <r>
      <rPr>
        <sz val="16"/>
        <rFont val="Calibri"/>
        <family val="2"/>
      </rPr>
      <t xml:space="preserve">
         * Au niveau établissement : 
                    --&gt; toutes les unités de soins (US) sur 3 ans (si &gt; 10 US)
                   --&gt; toutes les unités de soins (US) sur 2 ans (si ≤ 10 US)
         * Au niveau des personnes auditées, </t>
    </r>
    <r>
      <rPr>
        <i/>
        <sz val="16"/>
        <rFont val="Calibri"/>
        <family val="2"/>
      </rPr>
      <t>a minima</t>
    </r>
    <r>
      <rPr>
        <sz val="16"/>
        <rFont val="Calibri"/>
        <family val="2"/>
      </rPr>
      <t xml:space="preserve"> : 
                   --&gt; 5 patients par unité de soins ayant apporté leur traitement personnel 
                   --&gt; le cadre de l'unité de soins
                   --&gt; 1 IDE et/ou 1 intérimaire le cas échéant
                   --&gt; 1 médecin et/ou 1 interne le cas échéant
</t>
    </r>
    <r>
      <rPr>
        <b/>
        <sz val="16"/>
        <rFont val="Calibri"/>
        <family val="2"/>
      </rPr>
      <t xml:space="preserve">* Modalités de recueil des données : </t>
    </r>
    <r>
      <rPr>
        <sz val="16"/>
        <rFont val="Calibri"/>
        <family val="2"/>
      </rPr>
      <t xml:space="preserve">Audit en 4 étapes :
</t>
    </r>
    <r>
      <rPr>
        <b/>
        <sz val="16"/>
        <rFont val="Calibri"/>
        <family val="2"/>
      </rPr>
      <t>--&gt; 1 - Volet AUDITEUR :</t>
    </r>
    <r>
      <rPr>
        <sz val="16"/>
        <rFont val="Calibri"/>
        <family val="2"/>
      </rPr>
      <t xml:space="preserve"> l'audit doit porter sur un minimum de 5 dossiers / unité de soins</t>
    </r>
    <r>
      <rPr>
        <i/>
        <sz val="16"/>
        <rFont val="Calibri"/>
        <family val="2"/>
      </rPr>
      <t xml:space="preserve">. 
Des colonnes peuvent être ajoutées en tant que de besoin. La colonne E permet d'obtenir le pourcentage de conformité pour chaque question. 
</t>
    </r>
    <r>
      <rPr>
        <sz val="16"/>
        <rFont val="Calibri"/>
        <family val="2"/>
      </rPr>
      <t xml:space="preserve">Les dossiers patient à auditer seront choisis au hasard parmi les dossiers des patients présents dans l'unité de soins jusqu'à obtenir un nombre minimum de 5 dossiers de patients ayant apporté leur traitement personnel.
</t>
    </r>
    <r>
      <rPr>
        <b/>
        <sz val="16"/>
        <rFont val="Calibri"/>
        <family val="2"/>
      </rPr>
      <t>--&gt; 2 - Volet PATIENT / VOLET OPTIONNEL :</t>
    </r>
    <r>
      <rPr>
        <i/>
        <sz val="16"/>
        <rFont val="Calibri"/>
        <family val="2"/>
      </rPr>
      <t xml:space="preserve"> </t>
    </r>
    <r>
      <rPr>
        <sz val="16"/>
        <rFont val="Calibri"/>
        <family val="2"/>
      </rPr>
      <t xml:space="preserve">ce volet s'interesse  notamment aux informations données au patient sur la getion de ses traitements personnels pendant son hospitalisation. 
</t>
    </r>
    <r>
      <rPr>
        <i/>
        <sz val="16"/>
        <rFont val="Calibri"/>
        <family val="2"/>
      </rPr>
      <t>A noter : ce volet peut egalement servir pour sélectionner les dossiers patients à auditer (dossiers de patients ayant apporté leur traitement personnel) : patients ayant répondu OUI à Q2.
Des colonnes peuvent être ajoutées en tant que de besoin.</t>
    </r>
    <r>
      <rPr>
        <sz val="16"/>
        <rFont val="Calibri"/>
        <family val="2"/>
      </rPr>
      <t xml:space="preserve">
</t>
    </r>
    <r>
      <rPr>
        <b/>
        <sz val="16"/>
        <rFont val="Calibri"/>
        <family val="2"/>
      </rPr>
      <t>--&gt; 3 - Volet MEDECIN / VOLET OPTIONNEL :</t>
    </r>
    <r>
      <rPr>
        <sz val="16"/>
        <rFont val="Calibri"/>
        <family val="2"/>
      </rPr>
      <t xml:space="preserve"> ce volet interroge les pratiques du prescripteur vis-à-vis de la recherche , de l'évaluation et de la gestion des traitements médicamenteux apportés par le patient. </t>
    </r>
    <r>
      <rPr>
        <i/>
        <sz val="16"/>
        <rFont val="Calibri"/>
        <family val="2"/>
      </rPr>
      <t xml:space="preserve">Si plusieurs médecins réalisent l'audit, la feuille excel peut être copiée/collée (ou des colonnes ajoutées).
</t>
    </r>
    <r>
      <rPr>
        <b/>
        <sz val="16"/>
        <rFont val="Calibri"/>
        <family val="2"/>
      </rPr>
      <t xml:space="preserve">-- &gt; 4 - Volet IDE-CADRE / VOLET OPTIONNEL </t>
    </r>
    <r>
      <rPr>
        <sz val="16"/>
        <rFont val="Calibri"/>
        <family val="2"/>
      </rPr>
      <t xml:space="preserve">: ce volet interroge les pratiques des IDE/cadre des unités de soins vis-à-vis de la gestion des traitements médicamenteux apportés par le patient. </t>
    </r>
    <r>
      <rPr>
        <i/>
        <sz val="16"/>
        <rFont val="Calibri"/>
        <family val="2"/>
      </rPr>
      <t xml:space="preserve">Si plusieurs IDE/cadres réalisent l'audit,  la feuille excel peut être copiée/collée (ou des colonnes ajoutées).
</t>
    </r>
    <r>
      <rPr>
        <sz val="16"/>
        <rFont val="Calibri"/>
        <family val="2"/>
      </rPr>
      <t xml:space="preserve">
</t>
    </r>
    <r>
      <rPr>
        <i/>
        <u val="single"/>
        <sz val="16"/>
        <rFont val="Calibri"/>
        <family val="2"/>
      </rPr>
      <t xml:space="preserve">
</t>
    </r>
    <r>
      <rPr>
        <sz val="16"/>
        <rFont val="Calibri"/>
        <family val="2"/>
      </rPr>
      <t xml:space="preserve">
</t>
    </r>
  </si>
  <si>
    <t xml:space="preserve">Si oui, dans ce cas un professionnel de santé en a-t-il été informé ? </t>
  </si>
  <si>
    <t>Savez-vous s'il existe une procédure sur la gestion du traitement personnel du patient?</t>
  </si>
  <si>
    <t>Une partie ou la totalité de votre traitement vous a été laissé dans votre chambre pour que vous le gériez seul, après accord du médecin ?</t>
  </si>
  <si>
    <t>Votre traitement personnel a été utilisé et administré par l'infirmière ?</t>
  </si>
  <si>
    <t xml:space="preserve"> Avez-vous continué à prendre seul votre propre traitement apporté du domicile ? </t>
  </si>
  <si>
    <t>Un professionnel de santé vous a-t-il demandé si vous avez apporté votre traitement personnel?</t>
  </si>
  <si>
    <t>Avez-vous eu une information sur la gestion de votre traitement personnel (affiche, livret d'accueil, information orale…)?</t>
  </si>
  <si>
    <t xml:space="preserve">Avez-vous apporté vos ordonnances en cours ?
</t>
  </si>
  <si>
    <t>Avez-vous apporté les traitements que vous prenez habituellement à votre domicile ?</t>
  </si>
  <si>
    <t xml:space="preserve">Aviez-vous un traitement médicamenteux (prescrit ou en auto-médication) ? </t>
  </si>
  <si>
    <t xml:space="preserve">           - recherché?</t>
  </si>
  <si>
    <t xml:space="preserve">           - ré-évalué?</t>
  </si>
  <si>
    <t xml:space="preserve">           - represcrit s'il est reconduit?</t>
  </si>
  <si>
    <t xml:space="preserve">          - évaluée?</t>
  </si>
  <si>
    <t xml:space="preserve">          - tracée?</t>
  </si>
  <si>
    <t xml:space="preserve">          - vous cherchez un équivalent thérapeutique/générique disponible dans le livret?</t>
  </si>
  <si>
    <t xml:space="preserve">          - vous demandez à la famille de ramener le  médicament délivré par  la pharmacie de ville?</t>
  </si>
  <si>
    <t xml:space="preserve">          - vous utilisez le traitement personnel apporté par le patient ?</t>
  </si>
  <si>
    <r>
      <t xml:space="preserve">Si réponse </t>
    </r>
    <r>
      <rPr>
        <b/>
        <u val="single"/>
        <sz val="10"/>
        <rFont val="Arial"/>
        <family val="2"/>
      </rPr>
      <t>AUTRE QUE NON</t>
    </r>
    <r>
      <rPr>
        <b/>
        <sz val="10"/>
        <rFont val="Arial"/>
        <family val="2"/>
      </rPr>
      <t xml:space="preserve"> à Q3b ou Q3c:</t>
    </r>
  </si>
  <si>
    <t>La prescription précise l'utilisation du traitement personnel apporté par le patient?</t>
  </si>
  <si>
    <t>Lorsque le patient a été jugé autonome vis-à-vis de son traitement, la prescription  précise que le patient peut gérer seul son traitement le cas échéant?</t>
  </si>
  <si>
    <t xml:space="preserve">           - systématiquement restitué au patient</t>
  </si>
  <si>
    <t xml:space="preserve">           - conservé (pour destruction)  après accord du patient</t>
  </si>
  <si>
    <t xml:space="preserve">          Si oui, ce retrait est tracé</t>
  </si>
  <si>
    <t xml:space="preserve">          Si non, précisez :</t>
  </si>
  <si>
    <t xml:space="preserve">          - il est systématiquement retiré et conservé selon les modalités en vigueur de l'établissement</t>
  </si>
  <si>
    <t xml:space="preserve">          - Numéro de chambre </t>
  </si>
  <si>
    <t xml:space="preserve">          - Autre (à préciser en commentaire)</t>
  </si>
  <si>
    <t xml:space="preserve">          - dans le coffre à stupéfiants</t>
  </si>
  <si>
    <t xml:space="preserve">          - dans le poste de soins</t>
  </si>
  <si>
    <t xml:space="preserve">          - dans la chambre du patient</t>
  </si>
  <si>
    <t xml:space="preserve">          - dans l'armoire à pharmacie avec les autres médicaments</t>
  </si>
  <si>
    <t xml:space="preserve">          - dans l'armoire à pharmacie dans un tiroir dédié "traitement personnel"</t>
  </si>
  <si>
    <t xml:space="preserve">          - Autre (à préciser)</t>
  </si>
  <si>
    <t xml:space="preserve">          Si oui:, dans quel cas :</t>
  </si>
  <si>
    <t xml:space="preserve">              --&gt; Autre (à préciser)</t>
  </si>
  <si>
    <t xml:space="preserve">              --&gt; Attente d'approvisionnement par la PUI</t>
  </si>
  <si>
    <t xml:space="preserve">              --&gt; Approvisionnement impossible (exemple: non présent dans le livret thérapeutique de l'établissement, absence d'équivalent thérapeutique..)</t>
  </si>
  <si>
    <t xml:space="preserve">              - ils lui sont rendus</t>
  </si>
  <si>
    <t xml:space="preserve">              - ils lui sont retirés</t>
  </si>
  <si>
    <t xml:space="preserve">              - l'accord du patient est demandé</t>
  </si>
  <si>
    <t xml:space="preserve">              - ils sont systématiquement retournés à la PUI</t>
  </si>
  <si>
    <t>La restitution du traitement personnel est tracée?</t>
  </si>
  <si>
    <t xml:space="preserve">                       - la connaissez-vous?</t>
  </si>
  <si>
    <t xml:space="preserve">                       - où peut-elle être consultée?</t>
  </si>
  <si>
    <t xml:space="preserve">              --&gt; Si oui: </t>
  </si>
  <si>
    <r>
      <t xml:space="preserve">Tous les médicaments du traitement personnel du patient sont identifiés dans le lieu de stockage par :
</t>
    </r>
    <r>
      <rPr>
        <sz val="9"/>
        <rFont val="Arial"/>
        <family val="2"/>
      </rPr>
      <t>NB : si les médiaments du traitement personnel du patient sont rangés dans un</t>
    </r>
    <r>
      <rPr>
        <b/>
        <sz val="9"/>
        <rFont val="Arial"/>
        <family val="2"/>
      </rPr>
      <t xml:space="preserve"> sachet/bac,</t>
    </r>
    <r>
      <rPr>
        <sz val="9"/>
        <rFont val="Arial"/>
        <family val="2"/>
      </rPr>
      <t xml:space="preserve"> l'identification de ce seul contenant suffit.</t>
    </r>
  </si>
  <si>
    <t>- OMEDIT Haute Normandie: Ligne de conduite régionale vis-à-vis des médicaments apportés par les patients hospitalisés (V2012)</t>
  </si>
  <si>
    <t>Lien : CAQES 2019 / Boite à outils</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</si>
</sst>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 mmmm\ yyyy;@"/>
    <numFmt numFmtId="165" formatCode="dd/mm/yy;@"/>
    <numFmt numFmtId="166" formatCode="_(* #,##0.00_);_(* \(#,##0.00\);_(* &quot;-&quot;??_);_(@_)"/>
    <numFmt numFmtId="167" formatCode="_-* #,##0\ _€_-;\-* #,##0\ _€_-;_-* &quot;-&quot;??\ _€_-;_-@_-"/>
    <numFmt numFmtId="168" formatCode="&quot;Vrai&quot;;&quot;Vrai&quot;;&quot;Faux&quot;"/>
    <numFmt numFmtId="169" formatCode="&quot;Actif&quot;;&quot;Actif&quot;;&quot;Inactif&quot;"/>
    <numFmt numFmtId="170" formatCode="[$€-2]\ #,##0.00_);[Red]\([$€-2]\ #,##0.00\)"/>
  </numFmts>
  <fonts count="105">
    <font>
      <sz val="8"/>
      <name val="Arial"/>
      <family val="0"/>
    </font>
    <font>
      <sz val="11"/>
      <color indexed="8"/>
      <name val="Calibri"/>
      <family val="2"/>
    </font>
    <font>
      <sz val="10"/>
      <name val="Tahoma"/>
      <family val="2"/>
    </font>
    <font>
      <sz val="10"/>
      <name val="Arial"/>
      <family val="2"/>
    </font>
    <font>
      <sz val="11"/>
      <color indexed="9"/>
      <name val="Calibri"/>
      <family val="2"/>
    </font>
    <font>
      <b/>
      <sz val="12"/>
      <color indexed="62"/>
      <name val="Calibri"/>
      <family val="2"/>
    </font>
    <font>
      <b/>
      <u val="single"/>
      <sz val="12"/>
      <name val="Calibri"/>
      <family val="2"/>
    </font>
    <font>
      <sz val="11"/>
      <color indexed="22"/>
      <name val="Calibri"/>
      <family val="2"/>
    </font>
    <font>
      <u val="single"/>
      <sz val="11"/>
      <color indexed="12"/>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6"/>
      <name val="Arial"/>
      <family val="2"/>
    </font>
    <font>
      <sz val="11"/>
      <color indexed="10"/>
      <name val="Calibri"/>
      <family val="2"/>
    </font>
    <font>
      <sz val="16"/>
      <name val="Calibri"/>
      <family val="2"/>
    </font>
    <font>
      <sz val="10"/>
      <color indexed="9"/>
      <name val="Arial"/>
      <family val="2"/>
    </font>
    <font>
      <b/>
      <sz val="10"/>
      <name val="Arial"/>
      <family val="2"/>
    </font>
    <font>
      <sz val="10"/>
      <color indexed="10"/>
      <name val="Arial"/>
      <family val="2"/>
    </font>
    <font>
      <sz val="8"/>
      <color indexed="10"/>
      <name val="Arial"/>
      <family val="2"/>
    </font>
    <font>
      <b/>
      <sz val="16"/>
      <color indexed="10"/>
      <name val="Arial"/>
      <family val="2"/>
    </font>
    <font>
      <b/>
      <sz val="10"/>
      <color indexed="10"/>
      <name val="Arial"/>
      <family val="2"/>
    </font>
    <font>
      <b/>
      <sz val="10"/>
      <name val="Calibri"/>
      <family val="2"/>
    </font>
    <font>
      <b/>
      <sz val="10"/>
      <color indexed="10"/>
      <name val="Calibri"/>
      <family val="2"/>
    </font>
    <font>
      <sz val="16"/>
      <name val="Arial"/>
      <family val="2"/>
    </font>
    <font>
      <b/>
      <sz val="14"/>
      <color indexed="9"/>
      <name val="Arial"/>
      <family val="2"/>
    </font>
    <font>
      <b/>
      <sz val="11"/>
      <color indexed="8"/>
      <name val="Calibri"/>
      <family val="2"/>
    </font>
    <font>
      <b/>
      <sz val="16"/>
      <name val="Calibri"/>
      <family val="2"/>
    </font>
    <font>
      <b/>
      <sz val="18"/>
      <color indexed="8"/>
      <name val="Calibri"/>
      <family val="2"/>
    </font>
    <font>
      <b/>
      <sz val="12"/>
      <name val="Calibri"/>
      <family val="2"/>
    </font>
    <font>
      <b/>
      <sz val="8"/>
      <name val="Arial"/>
      <family val="2"/>
    </font>
    <font>
      <i/>
      <u val="single"/>
      <sz val="16"/>
      <name val="Calibri"/>
      <family val="2"/>
    </font>
    <font>
      <i/>
      <sz val="8"/>
      <name val="Arial"/>
      <family val="2"/>
    </font>
    <font>
      <u val="single"/>
      <sz val="16"/>
      <color indexed="12"/>
      <name val="Calibri"/>
      <family val="2"/>
    </font>
    <font>
      <b/>
      <sz val="12"/>
      <name val="Arial"/>
      <family val="2"/>
    </font>
    <font>
      <b/>
      <sz val="18"/>
      <name val="Calibri"/>
      <family val="2"/>
    </font>
    <font>
      <b/>
      <u val="single"/>
      <sz val="20"/>
      <color indexed="12"/>
      <name val="Calibri"/>
      <family val="2"/>
    </font>
    <font>
      <b/>
      <sz val="18"/>
      <color indexed="56"/>
      <name val="Calibri"/>
      <family val="2"/>
    </font>
    <font>
      <b/>
      <sz val="9"/>
      <name val="Arial"/>
      <family val="2"/>
    </font>
    <font>
      <b/>
      <u val="single"/>
      <sz val="18"/>
      <color indexed="56"/>
      <name val="Calibri"/>
      <family val="2"/>
    </font>
    <font>
      <b/>
      <i/>
      <sz val="8"/>
      <name val="Arial"/>
      <family val="2"/>
    </font>
    <font>
      <i/>
      <sz val="16"/>
      <name val="Calibri"/>
      <family val="2"/>
    </font>
    <font>
      <b/>
      <i/>
      <sz val="16"/>
      <name val="Calibri"/>
      <family val="2"/>
    </font>
    <font>
      <b/>
      <i/>
      <sz val="9"/>
      <name val="Arial"/>
      <family val="2"/>
    </font>
    <font>
      <b/>
      <u val="single"/>
      <sz val="10"/>
      <name val="Arial"/>
      <family val="2"/>
    </font>
    <font>
      <sz val="9"/>
      <name val="Arial"/>
      <family val="2"/>
    </font>
    <font>
      <u val="single"/>
      <sz val="8"/>
      <color indexed="20"/>
      <name val="Arial"/>
      <family val="2"/>
    </font>
    <font>
      <b/>
      <sz val="8"/>
      <color indexed="8"/>
      <name val="Arial"/>
      <family val="2"/>
    </font>
    <font>
      <sz val="8"/>
      <color indexed="56"/>
      <name val="Arial"/>
      <family val="2"/>
    </font>
    <font>
      <sz val="10"/>
      <color indexed="56"/>
      <name val="Arial"/>
      <family val="2"/>
    </font>
    <font>
      <b/>
      <sz val="10"/>
      <color indexed="56"/>
      <name val="Arial"/>
      <family val="2"/>
    </font>
    <font>
      <b/>
      <i/>
      <sz val="12"/>
      <color indexed="56"/>
      <name val="Arial"/>
      <family val="2"/>
    </font>
    <font>
      <b/>
      <sz val="9"/>
      <color indexed="9"/>
      <name val="Arial"/>
      <family val="2"/>
    </font>
    <font>
      <b/>
      <sz val="11"/>
      <color indexed="9"/>
      <name val="Arial"/>
      <family val="2"/>
    </font>
    <font>
      <sz val="11"/>
      <color indexed="9"/>
      <name val="Arial"/>
      <family val="2"/>
    </font>
    <font>
      <b/>
      <sz val="8"/>
      <color indexed="9"/>
      <name val="Arial"/>
      <family val="2"/>
    </font>
    <font>
      <b/>
      <sz val="22"/>
      <color indexed="9"/>
      <name val="Calibri"/>
      <family val="2"/>
    </font>
    <font>
      <sz val="15"/>
      <color indexed="56"/>
      <name val="Calibri"/>
      <family val="2"/>
    </font>
    <font>
      <b/>
      <sz val="8"/>
      <color indexed="10"/>
      <name val="Arial"/>
      <family val="2"/>
    </font>
    <font>
      <b/>
      <sz val="12"/>
      <color indexed="56"/>
      <name val="Arial"/>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8"/>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theme="0"/>
      <name val="Arial"/>
      <family val="2"/>
    </font>
    <font>
      <b/>
      <sz val="8"/>
      <color theme="1"/>
      <name val="Arial"/>
      <family val="2"/>
    </font>
    <font>
      <sz val="8"/>
      <color theme="3"/>
      <name val="Arial"/>
      <family val="2"/>
    </font>
    <font>
      <sz val="10"/>
      <color theme="3"/>
      <name val="Arial"/>
      <family val="2"/>
    </font>
    <font>
      <b/>
      <sz val="10"/>
      <color theme="3"/>
      <name val="Arial"/>
      <family val="2"/>
    </font>
    <font>
      <b/>
      <i/>
      <sz val="12"/>
      <color theme="3"/>
      <name val="Arial"/>
      <family val="2"/>
    </font>
    <font>
      <b/>
      <sz val="9"/>
      <color theme="0"/>
      <name val="Arial"/>
      <family val="2"/>
    </font>
    <font>
      <b/>
      <sz val="11"/>
      <color theme="0"/>
      <name val="Arial"/>
      <family val="2"/>
    </font>
    <font>
      <sz val="11"/>
      <color theme="0"/>
      <name val="Arial"/>
      <family val="2"/>
    </font>
    <font>
      <b/>
      <sz val="8"/>
      <color theme="0"/>
      <name val="Arial"/>
      <family val="2"/>
    </font>
    <font>
      <sz val="8"/>
      <color rgb="FFFF0000"/>
      <name val="Arial"/>
      <family val="2"/>
    </font>
    <font>
      <b/>
      <sz val="18"/>
      <color theme="3"/>
      <name val="Calibri"/>
      <family val="2"/>
    </font>
    <font>
      <sz val="15"/>
      <color theme="3"/>
      <name val="Calibri"/>
      <family val="2"/>
    </font>
    <font>
      <b/>
      <sz val="22"/>
      <color theme="0"/>
      <name val="Calibri"/>
      <family val="2"/>
    </font>
    <font>
      <b/>
      <sz val="12"/>
      <color theme="3"/>
      <name val="Arial"/>
      <family val="2"/>
    </font>
    <font>
      <b/>
      <sz val="8"/>
      <color rgb="FFFF0000"/>
      <name val="Arial"/>
      <family val="2"/>
    </font>
  </fonts>
  <fills count="6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A5A5A5"/>
        <bgColor indexed="64"/>
      </patternFill>
    </fill>
    <fill>
      <patternFill patternType="solid">
        <fgColor indexed="62"/>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6" tint="-0.4999699890613556"/>
        <bgColor indexed="64"/>
      </patternFill>
    </fill>
    <fill>
      <patternFill patternType="solid">
        <fgColor theme="9" tint="-0.4999699890613556"/>
        <bgColor indexed="64"/>
      </patternFill>
    </fill>
    <fill>
      <patternFill patternType="solid">
        <fgColor theme="2" tint="-0.09996999800205231"/>
        <bgColor indexed="64"/>
      </patternFill>
    </fill>
    <fill>
      <patternFill patternType="solid">
        <fgColor theme="3" tint="-0.24997000396251678"/>
        <bgColor indexed="64"/>
      </patternFill>
    </fill>
    <fill>
      <patternFill patternType="solid">
        <fgColor rgb="FFFF0000"/>
        <bgColor indexed="64"/>
      </patternFill>
    </fill>
    <fill>
      <patternFill patternType="solid">
        <fgColor rgb="FFFF8989"/>
        <bgColor indexed="64"/>
      </patternFill>
    </fill>
    <fill>
      <patternFill patternType="solid">
        <fgColor rgb="FFE2F1CF"/>
        <bgColor indexed="64"/>
      </patternFill>
    </fill>
    <fill>
      <patternFill patternType="solid">
        <fgColor rgb="FF034DA2"/>
        <bgColor indexed="64"/>
      </patternFill>
    </fill>
    <fill>
      <patternFill patternType="solid">
        <fgColor rgb="FFFFFFCC"/>
        <bgColor indexed="64"/>
      </patternFill>
    </fill>
    <fill>
      <patternFill patternType="solid">
        <fgColor theme="8" tint="-0.24997000396251678"/>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thin">
        <color indexed="22"/>
      </top>
      <bottom style="thin">
        <color indexed="22"/>
      </bottom>
    </border>
    <border>
      <left style="thin">
        <color indexed="9"/>
      </left>
      <right/>
      <top style="thin">
        <color indexed="9"/>
      </top>
      <bottom/>
    </border>
    <border>
      <left/>
      <right style="thin">
        <color indexed="9"/>
      </right>
      <top style="thin">
        <color indexed="9"/>
      </top>
      <bottom/>
    </border>
    <border>
      <left style="thin">
        <color indexed="9"/>
      </left>
      <right/>
      <top/>
      <bottom/>
    </border>
    <border>
      <left/>
      <right style="thin">
        <color indexed="9"/>
      </right>
      <top/>
      <bottom/>
    </border>
    <border>
      <left style="medium">
        <color indexed="55"/>
      </left>
      <right style="medium">
        <color indexed="55"/>
      </right>
      <top style="medium">
        <color indexed="55"/>
      </top>
      <bottom style="medium">
        <color indexed="55"/>
      </bottom>
    </border>
    <border>
      <left/>
      <right/>
      <top/>
      <bottom style="thin">
        <color indexed="23"/>
      </bottom>
    </border>
    <border>
      <left/>
      <right/>
      <top style="thin">
        <color indexed="23"/>
      </top>
      <bottom style="thin">
        <color indexed="23"/>
      </bottom>
    </border>
    <border>
      <left/>
      <right/>
      <top style="thin">
        <color indexed="55"/>
      </top>
      <bottom/>
    </border>
    <border>
      <left/>
      <right/>
      <top style="medium">
        <color indexed="55"/>
      </top>
      <bottom style="thin">
        <color indexed="55"/>
      </bottom>
    </border>
    <border>
      <left/>
      <right/>
      <top style="thin">
        <color indexed="55"/>
      </top>
      <bottom style="thin">
        <color indexed="55"/>
      </bottom>
    </border>
    <border>
      <left style="thin">
        <color theme="0" tint="-0.04997999966144562"/>
      </left>
      <right>
        <color indexed="63"/>
      </right>
      <top>
        <color indexed="63"/>
      </top>
      <bottom>
        <color indexed="63"/>
      </bottom>
    </border>
    <border>
      <left style="thin"/>
      <right style="thin"/>
      <top style="thin"/>
      <bottom style="thin"/>
    </border>
    <border>
      <left>
        <color indexed="63"/>
      </left>
      <right style="thin">
        <color theme="0" tint="-0.04997999966144562"/>
      </right>
      <top>
        <color indexed="63"/>
      </top>
      <bottom>
        <color indexed="63"/>
      </bottom>
    </border>
    <border>
      <left style="thin"/>
      <right>
        <color indexed="63"/>
      </right>
      <top>
        <color indexed="63"/>
      </top>
      <bottom>
        <color indexed="63"/>
      </bottom>
    </border>
    <border>
      <left/>
      <right style="thin"/>
      <top/>
      <bottom/>
    </border>
    <border>
      <left style="thin"/>
      <right/>
      <top/>
      <bottom style="thin"/>
    </border>
    <border>
      <left/>
      <right style="thin">
        <color theme="0" tint="-0.3499799966812134"/>
      </right>
      <top style="thin">
        <color theme="0" tint="-0.3499799966812134"/>
      </top>
      <bottom style="thin">
        <color theme="0" tint="-0.3499799966812134"/>
      </bottom>
    </border>
    <border>
      <left style="medium">
        <color theme="0" tint="-0.3499799966812134"/>
      </left>
      <right/>
      <top>
        <color indexed="63"/>
      </top>
      <bottom style="thin">
        <color theme="0" tint="-0.3499799966812134"/>
      </bottom>
    </border>
    <border>
      <left style="thin">
        <color theme="0" tint="-0.3499799966812134"/>
      </left>
      <right/>
      <top style="thin">
        <color theme="0" tint="-0.3499799966812134"/>
      </top>
      <bottom style="thin">
        <color theme="0" tint="-0.3499799966812134"/>
      </bottom>
    </border>
    <border>
      <left style="medium">
        <color theme="0" tint="-0.3499799966812134"/>
      </left>
      <right style="medium">
        <color theme="0" tint="-0.3499799966812134"/>
      </right>
      <top style="medium">
        <color theme="0" tint="-0.3499799966812134"/>
      </top>
      <bottom style="thin">
        <color theme="0" tint="-0.3499799966812134"/>
      </bottom>
    </border>
    <border>
      <left style="medium">
        <color theme="0" tint="-0.3499799966812134"/>
      </left>
      <right style="medium">
        <color theme="0" tint="-0.3499799966812134"/>
      </right>
      <top style="thin">
        <color theme="0" tint="-0.3499799966812134"/>
      </top>
      <bottom style="thin">
        <color theme="0" tint="-0.3499799966812134"/>
      </bottom>
    </border>
    <border>
      <left/>
      <right/>
      <top>
        <color indexed="63"/>
      </top>
      <bottom style="thin">
        <color theme="0" tint="-0.3499799966812134"/>
      </bottom>
    </border>
    <border>
      <left/>
      <right/>
      <top style="thin">
        <color theme="0" tint="-0.3499799966812134"/>
      </top>
      <bottom style="thin">
        <color theme="0" tint="-0.3499799966812134"/>
      </bottom>
    </border>
    <border>
      <left style="thin">
        <color theme="0" tint="-0.04997999966144562"/>
      </left>
      <right style="thin"/>
      <top style="thin">
        <color theme="0" tint="-0.04997999966144562"/>
      </top>
      <bottom style="thin">
        <color theme="0" tint="-0.04997999966144562"/>
      </bottom>
    </border>
    <border>
      <left style="thin">
        <color theme="0" tint="-0.04997999966144562"/>
      </left>
      <right style="thin"/>
      <top style="thin">
        <color theme="0" tint="-0.04997999966144562"/>
      </top>
      <bottom style="thin"/>
    </border>
    <border>
      <left style="medium">
        <color theme="0" tint="-0.3499799966812134"/>
      </left>
      <right>
        <color indexed="63"/>
      </right>
      <top style="medium">
        <color theme="0" tint="-0.3499799966812134"/>
      </top>
      <bottom>
        <color indexed="63"/>
      </bottom>
    </border>
    <border>
      <left style="medium">
        <color theme="0" tint="-0.3499799966812134"/>
      </left>
      <right>
        <color indexed="63"/>
      </right>
      <top>
        <color indexed="63"/>
      </top>
      <bottom>
        <color indexed="63"/>
      </bottom>
    </border>
    <border>
      <left style="medium">
        <color theme="0" tint="-0.3499799966812134"/>
      </left>
      <right>
        <color indexed="63"/>
      </right>
      <top>
        <color indexed="63"/>
      </top>
      <bottom style="medium">
        <color theme="0" tint="-0.3499799966812134"/>
      </bottom>
    </border>
    <border>
      <left>
        <color indexed="63"/>
      </left>
      <right>
        <color indexed="63"/>
      </right>
      <top style="medium">
        <color theme="0" tint="-0.3499799966812134"/>
      </top>
      <bottom>
        <color indexed="63"/>
      </bottom>
    </border>
    <border>
      <left style="medium">
        <color theme="0" tint="-0.3499799966812134"/>
      </left>
      <right>
        <color indexed="63"/>
      </right>
      <top style="medium">
        <color theme="0" tint="-0.3499799966812134"/>
      </top>
      <bottom style="medium">
        <color theme="0" tint="-0.3499799966812134"/>
      </bottom>
    </border>
    <border>
      <left>
        <color indexed="63"/>
      </left>
      <right>
        <color indexed="63"/>
      </right>
      <top style="medium">
        <color theme="0" tint="-0.3499799966812134"/>
      </top>
      <bottom style="medium">
        <color theme="0" tint="-0.3499799966812134"/>
      </bottom>
    </border>
    <border>
      <left>
        <color indexed="63"/>
      </left>
      <right style="medium">
        <color theme="0" tint="-0.3499799966812134"/>
      </right>
      <top style="medium">
        <color theme="0" tint="-0.3499799966812134"/>
      </top>
      <bottom style="medium">
        <color theme="0" tint="-0.3499799966812134"/>
      </bottom>
    </border>
    <border>
      <left/>
      <right/>
      <top style="medium">
        <color theme="0" tint="-0.3499799966812134"/>
      </top>
      <bottom style="thin">
        <color theme="0" tint="-0.3499799966812134"/>
      </bottom>
    </border>
    <border>
      <left style="medium">
        <color theme="0" tint="-0.3499799966812134"/>
      </left>
      <right/>
      <top style="medium">
        <color theme="0" tint="-0.3499799966812134"/>
      </top>
      <bottom style="thin">
        <color theme="0" tint="-0.3499799966812134"/>
      </bottom>
    </border>
    <border>
      <left style="medium">
        <color theme="0" tint="-0.3499799966812134"/>
      </left>
      <right style="medium">
        <color theme="0" tint="-0.3499799966812134"/>
      </right>
      <top>
        <color indexed="63"/>
      </top>
      <bottom style="thin">
        <color theme="0" tint="-0.3499799966812134"/>
      </bottom>
    </border>
    <border>
      <left style="medium">
        <color theme="0" tint="-0.3499799966812134"/>
      </left>
      <right style="medium">
        <color theme="0" tint="-0.3499799966812134"/>
      </right>
      <top>
        <color indexed="63"/>
      </top>
      <bottom style="medium">
        <color theme="0" tint="-0.3499799966812134"/>
      </bottom>
    </border>
    <border>
      <left style="thin">
        <color theme="0" tint="-0.24997000396251678"/>
      </left>
      <right/>
      <top style="thin">
        <color theme="0" tint="-0.24997000396251678"/>
      </top>
      <bottom style="thin">
        <color theme="0" tint="-0.24997000396251678"/>
      </bottom>
    </border>
    <border>
      <left style="thin">
        <color theme="0" tint="-0.24997000396251678"/>
      </left>
      <right style="thin">
        <color theme="0" tint="-0.24997000396251678"/>
      </right>
      <top style="thin">
        <color theme="0" tint="-0.24997000396251678"/>
      </top>
      <bottom style="thin">
        <color theme="0" tint="-0.24997000396251678"/>
      </bottom>
    </border>
    <border>
      <left style="medium">
        <color theme="0" tint="-0.24997000396251678"/>
      </left>
      <right style="thin">
        <color theme="0" tint="-0.24997000396251678"/>
      </right>
      <top style="medium">
        <color theme="0" tint="-0.24997000396251678"/>
      </top>
      <bottom style="thin">
        <color theme="0" tint="-0.24997000396251678"/>
      </bottom>
    </border>
    <border>
      <left style="thin">
        <color theme="0" tint="-0.24997000396251678"/>
      </left>
      <right>
        <color indexed="63"/>
      </right>
      <top style="medium">
        <color theme="0" tint="-0.24997000396251678"/>
      </top>
      <bottom style="thin">
        <color theme="0" tint="-0.24997000396251678"/>
      </bottom>
    </border>
    <border>
      <left style="thin">
        <color theme="0" tint="-0.24997000396251678"/>
      </left>
      <right style="thin">
        <color theme="0" tint="-0.24997000396251678"/>
      </right>
      <top style="medium">
        <color theme="0" tint="-0.24997000396251678"/>
      </top>
      <bottom style="thin">
        <color theme="0" tint="-0.24997000396251678"/>
      </bottom>
    </border>
    <border>
      <left style="medium">
        <color theme="0" tint="-0.24997000396251678"/>
      </left>
      <right style="thin">
        <color theme="0" tint="-0.24997000396251678"/>
      </right>
      <top style="thin">
        <color theme="0" tint="-0.24997000396251678"/>
      </top>
      <bottom style="thin">
        <color theme="0" tint="-0.24997000396251678"/>
      </bottom>
    </border>
    <border>
      <left style="thin">
        <color theme="0" tint="-0.24997000396251678"/>
      </left>
      <right style="medium">
        <color theme="0" tint="-0.24997000396251678"/>
      </right>
      <top style="thin">
        <color theme="0" tint="-0.24997000396251678"/>
      </top>
      <bottom style="thin">
        <color theme="0" tint="-0.24997000396251678"/>
      </bottom>
    </border>
    <border>
      <left style="medium">
        <color theme="0" tint="-0.24997000396251678"/>
      </left>
      <right style="thin">
        <color theme="0" tint="-0.24997000396251678"/>
      </right>
      <top style="thin">
        <color theme="0" tint="-0.24997000396251678"/>
      </top>
      <bottom style="medium">
        <color theme="0" tint="-0.24997000396251678"/>
      </bottom>
    </border>
    <border>
      <left style="thin">
        <color theme="0" tint="-0.24997000396251678"/>
      </left>
      <right style="thin">
        <color theme="0" tint="-0.24997000396251678"/>
      </right>
      <top style="thin">
        <color theme="0" tint="-0.24997000396251678"/>
      </top>
      <bottom style="medium">
        <color theme="0" tint="-0.24997000396251678"/>
      </bottom>
    </border>
    <border>
      <left style="thin">
        <color theme="0" tint="-0.24997000396251678"/>
      </left>
      <right style="medium">
        <color theme="0" tint="-0.24997000396251678"/>
      </right>
      <top style="thin">
        <color theme="0" tint="-0.24997000396251678"/>
      </top>
      <bottom style="medium">
        <color theme="0" tint="-0.24997000396251678"/>
      </bottom>
    </border>
    <border>
      <left style="thin">
        <color theme="0" tint="-0.24997000396251678"/>
      </left>
      <right style="medium">
        <color theme="0" tint="-0.24997000396251678"/>
      </right>
      <top style="medium">
        <color theme="0" tint="-0.24997000396251678"/>
      </top>
      <bottom style="thin">
        <color theme="0" tint="-0.24997000396251678"/>
      </bottom>
    </border>
    <border>
      <left style="thin">
        <color theme="0" tint="-0.24997000396251678"/>
      </left>
      <right>
        <color indexed="63"/>
      </right>
      <top style="thin">
        <color theme="0" tint="-0.24997000396251678"/>
      </top>
      <bottom>
        <color indexed="63"/>
      </bottom>
    </border>
    <border>
      <left style="thin">
        <color theme="0" tint="-0.04997999966144562"/>
      </left>
      <right style="thin"/>
      <top>
        <color indexed="63"/>
      </top>
      <bottom style="thin"/>
    </border>
    <border>
      <left style="thin">
        <color theme="0" tint="-0.04997999966144562"/>
      </left>
      <right style="thin"/>
      <top style="thin">
        <color theme="0" tint="-0.1499900072813034"/>
      </top>
      <bottom style="thin">
        <color theme="0" tint="-0.1499900072813034"/>
      </bottom>
    </border>
    <border>
      <left style="thin">
        <color theme="0" tint="-0.3499799966812134"/>
      </left>
      <right style="thin">
        <color theme="0" tint="-0.3499799966812134"/>
      </right>
      <top style="thin">
        <color theme="0" tint="-0.3499799966812134"/>
      </top>
      <bottom style="thin">
        <color theme="0" tint="-0.3499799966812134"/>
      </bottom>
    </border>
    <border>
      <left style="medium">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medium">
        <color theme="0" tint="-0.3499799966812134"/>
      </right>
      <top style="medium">
        <color theme="0" tint="-0.3499799966812134"/>
      </top>
      <bottom style="thin">
        <color theme="0" tint="-0.3499799966812134"/>
      </bottom>
    </border>
    <border>
      <left style="medium">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medium">
        <color theme="0" tint="-0.3499799966812134"/>
      </right>
      <top style="thin">
        <color theme="0" tint="-0.3499799966812134"/>
      </top>
      <bottom style="thin">
        <color theme="0" tint="-0.3499799966812134"/>
      </bottom>
    </border>
    <border>
      <left style="medium">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medium">
        <color theme="0" tint="-0.3499799966812134"/>
      </right>
      <top style="thin">
        <color theme="0" tint="-0.3499799966812134"/>
      </top>
      <bottom style="medium">
        <color theme="0" tint="-0.3499799966812134"/>
      </bottom>
    </border>
    <border>
      <left style="thin">
        <color theme="0" tint="-0.24997000396251678"/>
      </left>
      <right>
        <color indexed="63"/>
      </right>
      <top style="thin">
        <color theme="0" tint="-0.24997000396251678"/>
      </top>
      <bottom style="medium">
        <color theme="0" tint="-0.24997000396251678"/>
      </bottom>
    </border>
    <border>
      <left style="thin">
        <color theme="0" tint="-0.04997999966144562"/>
      </left>
      <right style="thin"/>
      <top style="thin">
        <color theme="0" tint="-0.04997999966144562"/>
      </top>
      <bottom style="thin">
        <color theme="0" tint="-0.1499900072813034"/>
      </bottom>
    </border>
    <border>
      <left style="medium">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medium">
        <color theme="0" tint="-0.3499799966812134"/>
      </right>
      <top style="thin">
        <color theme="0" tint="-0.3499799966812134"/>
      </top>
      <bottom>
        <color indexed="63"/>
      </bottom>
    </border>
    <border>
      <left>
        <color indexed="63"/>
      </left>
      <right>
        <color indexed="63"/>
      </right>
      <top>
        <color indexed="63"/>
      </top>
      <bottom style="medium">
        <color theme="0" tint="-0.3499799966812134"/>
      </bottom>
    </border>
    <border>
      <left style="thin">
        <color theme="0" tint="-0.04997999966144562"/>
      </left>
      <right>
        <color indexed="63"/>
      </right>
      <top style="medium">
        <color theme="0" tint="-0.3499799966812134"/>
      </top>
      <bottom style="medium">
        <color theme="0" tint="-0.3499799966812134"/>
      </bottom>
    </border>
    <border>
      <left>
        <color indexed="63"/>
      </left>
      <right style="medium">
        <color theme="0" tint="-0.3499799966812134"/>
      </right>
      <top style="medium">
        <color theme="0" tint="-0.3499799966812134"/>
      </top>
      <bottom>
        <color indexed="63"/>
      </bottom>
    </border>
    <border>
      <left style="thin"/>
      <right/>
      <top style="thin"/>
      <bottom/>
    </border>
    <border>
      <left/>
      <right/>
      <top style="thin"/>
      <bottom/>
    </border>
    <border>
      <left/>
      <right style="thin"/>
      <top style="thin"/>
      <bottom/>
    </border>
    <border>
      <left/>
      <right/>
      <top/>
      <bottom style="thin"/>
    </border>
    <border>
      <left/>
      <right style="thin"/>
      <top/>
      <bottom style="thin"/>
    </border>
    <border>
      <left style="thin">
        <color theme="0" tint="-0.3499799966812134"/>
      </left>
      <right>
        <color indexed="63"/>
      </right>
      <top style="thin">
        <color theme="0" tint="-0.3499799966812134"/>
      </top>
      <bottom style="medium">
        <color theme="0" tint="-0.3499799966812134"/>
      </bottom>
    </border>
    <border>
      <left style="thin">
        <color theme="0" tint="-0.3499799966812134"/>
      </left>
      <right>
        <color indexed="63"/>
      </right>
      <top style="medium">
        <color theme="0" tint="-0.3499799966812134"/>
      </top>
      <bottom style="thin">
        <color theme="0" tint="-0.3499799966812134"/>
      </bottom>
    </border>
    <border>
      <left/>
      <right style="thin">
        <color theme="0" tint="-0.3499799966812134"/>
      </right>
      <top style="thin">
        <color theme="0" tint="-0.24997000396251678"/>
      </top>
      <bottom style="thin">
        <color theme="0" tint="-0.24997000396251678"/>
      </bottom>
    </border>
    <border>
      <left style="thin">
        <color theme="0" tint="-0.1499900072813034"/>
      </left>
      <right style="thin">
        <color theme="0" tint="-0.1499900072813034"/>
      </right>
      <top style="thin">
        <color theme="0" tint="-0.1499900072813034"/>
      </top>
      <bottom style="thin">
        <color theme="0" tint="-0.1499900072813034"/>
      </bottom>
    </border>
    <border>
      <left style="thin">
        <color theme="0" tint="-0.1499900072813034"/>
      </left>
      <right/>
      <top style="thin">
        <color theme="0" tint="-0.1499900072813034"/>
      </top>
      <bottom style="thin">
        <color theme="0" tint="-0.1499900072813034"/>
      </bottom>
    </border>
    <border>
      <left style="thin">
        <color theme="0" tint="-0.1499900072813034"/>
      </left>
      <right style="thin">
        <color theme="0" tint="-0.1499900072813034"/>
      </right>
      <top style="thin">
        <color theme="0" tint="-0.1499900072813034"/>
      </top>
      <bottom style="thin"/>
    </border>
    <border>
      <left style="thin">
        <color theme="0" tint="-0.1499900072813034"/>
      </left>
      <right>
        <color indexed="63"/>
      </right>
      <top style="thin">
        <color theme="0" tint="-0.1499900072813034"/>
      </top>
      <bottom style="thin"/>
    </border>
    <border>
      <left style="thin">
        <color theme="0" tint="-0.24997000396251678"/>
      </left>
      <right style="thin">
        <color theme="0" tint="-0.24997000396251678"/>
      </right>
      <top style="thin">
        <color theme="0" tint="-0.3499799966812134"/>
      </top>
      <bottom>
        <color indexed="63"/>
      </bottom>
    </border>
    <border>
      <left style="thin">
        <color theme="0" tint="-0.24997000396251678"/>
      </left>
      <right style="thin">
        <color theme="0" tint="-0.24997000396251678"/>
      </right>
      <top>
        <color indexed="63"/>
      </top>
      <bottom>
        <color indexed="63"/>
      </bottom>
    </border>
    <border>
      <left style="thin">
        <color theme="0" tint="-0.24997000396251678"/>
      </left>
      <right style="thin">
        <color theme="0" tint="-0.24997000396251678"/>
      </right>
      <top>
        <color indexed="63"/>
      </top>
      <bottom style="thin">
        <color theme="0" tint="-0.3499799966812134"/>
      </bottom>
    </border>
    <border>
      <left style="thin">
        <color theme="0" tint="-0.04997999966144562"/>
      </left>
      <right>
        <color indexed="63"/>
      </right>
      <top style="thin">
        <color theme="0" tint="-0.1499900072813034"/>
      </top>
      <bottom style="thin"/>
    </border>
    <border>
      <left>
        <color indexed="63"/>
      </left>
      <right>
        <color indexed="63"/>
      </right>
      <top style="thin">
        <color theme="0" tint="-0.1499900072813034"/>
      </top>
      <bottom style="thin"/>
    </border>
    <border>
      <left>
        <color indexed="63"/>
      </left>
      <right style="thin"/>
      <top style="thin">
        <color theme="0" tint="-0.1499900072813034"/>
      </top>
      <bottom style="thin"/>
    </border>
    <border>
      <left style="thin">
        <color theme="0" tint="-0.24997000396251678"/>
      </left>
      <right style="thin">
        <color theme="0" tint="-0.24997000396251678"/>
      </right>
      <top style="thin">
        <color theme="0" tint="-0.24997000396251678"/>
      </top>
      <bottom style="thin"/>
    </border>
    <border>
      <left style="thin">
        <color theme="0" tint="-0.24997000396251678"/>
      </left>
      <right style="thin"/>
      <top style="thin">
        <color theme="0" tint="-0.24997000396251678"/>
      </top>
      <bottom style="thin"/>
    </border>
    <border>
      <left style="thin">
        <color theme="0" tint="-0.24997000396251678"/>
      </left>
      <right>
        <color indexed="63"/>
      </right>
      <top style="medium">
        <color theme="0" tint="-0.24997000396251678"/>
      </top>
      <bottom>
        <color indexed="63"/>
      </bottom>
    </border>
    <border>
      <left style="thin">
        <color theme="0" tint="-0.24997000396251678"/>
      </left>
      <right>
        <color indexed="63"/>
      </right>
      <top>
        <color indexed="63"/>
      </top>
      <bottom>
        <color indexed="63"/>
      </bottom>
    </border>
    <border>
      <left style="thin">
        <color theme="0" tint="-0.24997000396251678"/>
      </left>
      <right>
        <color indexed="63"/>
      </right>
      <top>
        <color indexed="63"/>
      </top>
      <bottom style="medium">
        <color theme="0" tint="-0.24997000396251678"/>
      </bottom>
    </border>
    <border>
      <left>
        <color indexed="63"/>
      </left>
      <right style="thin">
        <color theme="0" tint="-0.24997000396251678"/>
      </right>
      <top style="medium">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color indexed="63"/>
      </left>
      <right style="thin">
        <color theme="0" tint="-0.24997000396251678"/>
      </right>
      <top style="thin">
        <color theme="0" tint="-0.24997000396251678"/>
      </top>
      <bottom style="medium">
        <color theme="0" tint="-0.24997000396251678"/>
      </bottom>
    </border>
    <border>
      <left style="thin">
        <color theme="0" tint="-0.24997000396251678"/>
      </left>
      <right style="thin"/>
      <top style="thin">
        <color theme="0" tint="-0.24997000396251678"/>
      </top>
      <bottom style="thin">
        <color theme="0" tint="-0.24997000396251678"/>
      </bottom>
    </border>
  </borders>
  <cellStyleXfs count="13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4" fillId="3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2" fillId="39" borderId="0" applyNumberFormat="0" applyBorder="0" applyAlignment="0" applyProtection="0"/>
    <xf numFmtId="0" fontId="73" fillId="0" borderId="0" applyNumberFormat="0" applyFill="0" applyBorder="0" applyAlignment="0" applyProtection="0"/>
    <xf numFmtId="0" fontId="9" fillId="9" borderId="0" applyNumberFormat="0" applyBorder="0" applyAlignment="0" applyProtection="0"/>
    <xf numFmtId="0" fontId="74" fillId="40" borderId="1" applyNumberFormat="0" applyAlignment="0" applyProtection="0"/>
    <xf numFmtId="0" fontId="10" fillId="41" borderId="2" applyNumberFormat="0" applyAlignment="0" applyProtection="0"/>
    <xf numFmtId="0" fontId="3" fillId="42" borderId="0" applyNumberFormat="0" applyFont="0" applyFill="0" applyBorder="0" applyAlignment="0" applyProtection="0"/>
    <xf numFmtId="0" fontId="75" fillId="0" borderId="3" applyNumberFormat="0" applyFill="0" applyAlignment="0" applyProtection="0"/>
    <xf numFmtId="0" fontId="11" fillId="43" borderId="4" applyNumberFormat="0" applyAlignment="0" applyProtection="0"/>
    <xf numFmtId="166" fontId="3" fillId="0" borderId="0" applyFont="0" applyFill="0" applyBorder="0" applyAlignment="0" applyProtection="0"/>
    <xf numFmtId="0" fontId="76" fillId="44" borderId="1" applyNumberFormat="0" applyAlignment="0" applyProtection="0"/>
    <xf numFmtId="0" fontId="1" fillId="0" borderId="0">
      <alignment/>
      <protection/>
    </xf>
    <xf numFmtId="0" fontId="12" fillId="0" borderId="0" applyNumberFormat="0" applyFill="0" applyBorder="0" applyAlignment="0" applyProtection="0"/>
    <xf numFmtId="0" fontId="13" fillId="10" borderId="0" applyNumberFormat="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8" fillId="0" borderId="0" applyNumberFormat="0" applyFill="0" applyBorder="0" applyAlignment="0" applyProtection="0"/>
    <xf numFmtId="0" fontId="18" fillId="13" borderId="2" applyNumberFormat="0" applyAlignment="0" applyProtection="0"/>
    <xf numFmtId="0" fontId="77" fillId="45" borderId="0" applyNumberFormat="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8" fillId="0" borderId="0" applyNumberFormat="0" applyFill="0" applyBorder="0" applyAlignment="0" applyProtection="0"/>
    <xf numFmtId="0" fontId="19"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46" borderId="0" applyNumberFormat="0" applyBorder="0" applyAlignment="0" applyProtection="0"/>
    <xf numFmtId="0" fontId="79" fillId="47" borderId="0" applyNumberFormat="0" applyBorder="0" applyAlignment="0" applyProtection="0"/>
    <xf numFmtId="0" fontId="0" fillId="0" borderId="0">
      <alignment/>
      <protection/>
    </xf>
    <xf numFmtId="0" fontId="3"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48" borderId="9" applyNumberFormat="0" applyFont="0" applyAlignment="0" applyProtection="0"/>
    <xf numFmtId="0" fontId="21" fillId="41" borderId="10"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80" fillId="49" borderId="0" applyNumberFormat="0" applyBorder="0" applyAlignment="0" applyProtection="0"/>
    <xf numFmtId="0" fontId="81" fillId="40" borderId="11" applyNumberFormat="0" applyAlignment="0" applyProtection="0"/>
    <xf numFmtId="0" fontId="82" fillId="0" borderId="0" applyNumberFormat="0" applyFill="0" applyBorder="0" applyAlignment="0" applyProtection="0"/>
    <xf numFmtId="0" fontId="22" fillId="0" borderId="0" applyNumberFormat="0" applyFill="0" applyBorder="0" applyAlignment="0" applyProtection="0"/>
    <xf numFmtId="0" fontId="83" fillId="0" borderId="0" applyNumberFormat="0" applyFill="0" applyBorder="0" applyAlignment="0" applyProtection="0"/>
    <xf numFmtId="0" fontId="84" fillId="0" borderId="12" applyNumberFormat="0" applyFill="0" applyAlignment="0" applyProtection="0"/>
    <xf numFmtId="0" fontId="85" fillId="0" borderId="13" applyNumberFormat="0" applyFill="0" applyAlignment="0" applyProtection="0"/>
    <xf numFmtId="0" fontId="86" fillId="0" borderId="14" applyNumberFormat="0" applyFill="0" applyAlignment="0" applyProtection="0"/>
    <xf numFmtId="0" fontId="86" fillId="0" borderId="0" applyNumberFormat="0" applyFill="0" applyBorder="0" applyAlignment="0" applyProtection="0"/>
    <xf numFmtId="0" fontId="23" fillId="41" borderId="0">
      <alignment vertical="center"/>
      <protection/>
    </xf>
    <xf numFmtId="0" fontId="87" fillId="0" borderId="15" applyNumberFormat="0" applyFill="0" applyAlignment="0" applyProtection="0"/>
    <xf numFmtId="0" fontId="88" fillId="50" borderId="16" applyNumberFormat="0" applyAlignment="0" applyProtection="0"/>
    <xf numFmtId="0" fontId="24" fillId="0" borderId="0" applyNumberFormat="0" applyFill="0" applyBorder="0" applyAlignment="0" applyProtection="0"/>
  </cellStyleXfs>
  <cellXfs count="430">
    <xf numFmtId="0" fontId="0" fillId="0" borderId="0" xfId="0" applyAlignment="1">
      <alignment/>
    </xf>
    <xf numFmtId="0" fontId="2" fillId="0" borderId="0" xfId="0" applyFont="1" applyBorder="1" applyAlignment="1" applyProtection="1">
      <alignment vertical="center" wrapText="1"/>
      <protection/>
    </xf>
    <xf numFmtId="0" fontId="2" fillId="0" borderId="17" xfId="0" applyFont="1" applyBorder="1" applyAlignment="1" applyProtection="1">
      <alignment horizontal="left" vertical="center" wrapText="1"/>
      <protection/>
    </xf>
    <xf numFmtId="0" fontId="1" fillId="42" borderId="0" xfId="97" applyFont="1" applyFill="1" applyBorder="1" applyProtection="1">
      <alignment/>
      <protection/>
    </xf>
    <xf numFmtId="0" fontId="4" fillId="42" borderId="0" xfId="97" applyFont="1" applyFill="1" applyBorder="1" applyProtection="1">
      <alignment/>
      <protection/>
    </xf>
    <xf numFmtId="0" fontId="7" fillId="42" borderId="0" xfId="97" applyFont="1" applyFill="1" applyBorder="1" applyProtection="1">
      <alignment/>
      <protection/>
    </xf>
    <xf numFmtId="0" fontId="4" fillId="42" borderId="18" xfId="97" applyFont="1" applyFill="1" applyBorder="1" applyProtection="1">
      <alignment/>
      <protection/>
    </xf>
    <xf numFmtId="0" fontId="1" fillId="42" borderId="19" xfId="97" applyFont="1" applyFill="1" applyBorder="1" applyProtection="1">
      <alignment/>
      <protection/>
    </xf>
    <xf numFmtId="0" fontId="4" fillId="42" borderId="20" xfId="97" applyFont="1" applyFill="1" applyBorder="1" applyProtection="1">
      <alignment/>
      <protection/>
    </xf>
    <xf numFmtId="0" fontId="1" fillId="42" borderId="21" xfId="97" applyFont="1" applyFill="1" applyBorder="1" applyProtection="1">
      <alignment/>
      <protection/>
    </xf>
    <xf numFmtId="0" fontId="1" fillId="42" borderId="20" xfId="97" applyFont="1" applyFill="1" applyBorder="1" applyProtection="1">
      <alignment/>
      <protection/>
    </xf>
    <xf numFmtId="0" fontId="2" fillId="42" borderId="17" xfId="0" applyFont="1" applyFill="1" applyBorder="1" applyAlignment="1" applyProtection="1">
      <alignment horizontal="left" vertical="center" wrapText="1"/>
      <protection/>
    </xf>
    <xf numFmtId="0" fontId="2" fillId="0" borderId="17" xfId="0" applyFont="1" applyFill="1" applyBorder="1" applyAlignment="1" applyProtection="1">
      <alignment horizontal="left" vertical="center" wrapText="1"/>
      <protection/>
    </xf>
    <xf numFmtId="0" fontId="2" fillId="0" borderId="17" xfId="0" applyFont="1" applyFill="1" applyBorder="1" applyAlignment="1" applyProtection="1">
      <alignment horizontal="left" vertical="center" wrapText="1"/>
      <protection locked="0"/>
    </xf>
    <xf numFmtId="0" fontId="2" fillId="0" borderId="17" xfId="107" applyFont="1" applyBorder="1" applyAlignment="1" applyProtection="1">
      <alignment horizontal="left" vertical="center" wrapText="1"/>
      <protection/>
    </xf>
    <xf numFmtId="0" fontId="2" fillId="0" borderId="17" xfId="107" applyFont="1" applyFill="1" applyBorder="1" applyAlignment="1" applyProtection="1">
      <alignment horizontal="left" vertical="center" wrapText="1"/>
      <protection/>
    </xf>
    <xf numFmtId="0" fontId="3" fillId="0" borderId="0" xfId="0" applyFont="1" applyAlignment="1">
      <alignment/>
    </xf>
    <xf numFmtId="0" fontId="3" fillId="8" borderId="0" xfId="0" applyFont="1" applyFill="1" applyAlignment="1">
      <alignment/>
    </xf>
    <xf numFmtId="0" fontId="26" fillId="51" borderId="0" xfId="0" applyFont="1" applyFill="1" applyAlignment="1">
      <alignment/>
    </xf>
    <xf numFmtId="0" fontId="0" fillId="0" borderId="0" xfId="0" applyFont="1" applyAlignment="1">
      <alignment/>
    </xf>
    <xf numFmtId="0" fontId="0" fillId="41" borderId="0" xfId="0" applyFont="1" applyFill="1" applyAlignment="1">
      <alignment/>
    </xf>
    <xf numFmtId="0" fontId="0" fillId="41" borderId="0" xfId="0" applyFill="1" applyAlignment="1">
      <alignment/>
    </xf>
    <xf numFmtId="0" fontId="2" fillId="0" borderId="0" xfId="0" applyFont="1" applyAlignment="1">
      <alignment vertical="center" wrapText="1"/>
    </xf>
    <xf numFmtId="0" fontId="2" fillId="0" borderId="17" xfId="109" applyFont="1" applyFill="1" applyBorder="1" applyAlignment="1" applyProtection="1">
      <alignment horizontal="left" vertical="center" wrapText="1"/>
      <protection/>
    </xf>
    <xf numFmtId="0" fontId="2" fillId="0" borderId="0" xfId="107" applyFont="1" applyFill="1" applyBorder="1" applyAlignment="1" applyProtection="1">
      <alignment horizontal="left" vertical="center" wrapText="1"/>
      <protection/>
    </xf>
    <xf numFmtId="0" fontId="2" fillId="0" borderId="17" xfId="110" applyFont="1" applyFill="1" applyBorder="1" applyAlignment="1" applyProtection="1">
      <alignment horizontal="left" vertical="center" wrapText="1"/>
      <protection/>
    </xf>
    <xf numFmtId="0" fontId="26" fillId="51" borderId="0" xfId="0" applyFont="1" applyFill="1" applyAlignment="1">
      <alignment vertical="justify" wrapText="1"/>
    </xf>
    <xf numFmtId="0" fontId="3" fillId="0" borderId="0" xfId="0" applyFont="1" applyAlignment="1">
      <alignment vertical="justify" wrapText="1"/>
    </xf>
    <xf numFmtId="0" fontId="2" fillId="0" borderId="0" xfId="107" applyFont="1" applyBorder="1" applyAlignment="1" applyProtection="1">
      <alignment horizontal="left" vertical="center" wrapText="1"/>
      <protection/>
    </xf>
    <xf numFmtId="0" fontId="28" fillId="42" borderId="0" xfId="0" applyFont="1" applyFill="1" applyAlignment="1">
      <alignment horizontal="center"/>
    </xf>
    <xf numFmtId="0" fontId="28" fillId="42" borderId="0" xfId="0" applyFont="1" applyFill="1" applyAlignment="1">
      <alignment/>
    </xf>
    <xf numFmtId="0" fontId="28" fillId="42" borderId="0" xfId="0" applyFont="1" applyFill="1" applyAlignment="1">
      <alignment horizontal="left"/>
    </xf>
    <xf numFmtId="167" fontId="28" fillId="42" borderId="0" xfId="89" applyNumberFormat="1" applyFont="1" applyFill="1" applyAlignment="1">
      <alignment horizontal="center"/>
    </xf>
    <xf numFmtId="0" fontId="28" fillId="42" borderId="0" xfId="0" applyFont="1" applyFill="1" applyAlignment="1">
      <alignment horizontal="left" wrapText="1"/>
    </xf>
    <xf numFmtId="0" fontId="29" fillId="42" borderId="0" xfId="0" applyFont="1" applyFill="1" applyAlignment="1">
      <alignment/>
    </xf>
    <xf numFmtId="0" fontId="28" fillId="42" borderId="0" xfId="0" applyFont="1" applyFill="1" applyAlignment="1">
      <alignment/>
    </xf>
    <xf numFmtId="0" fontId="30" fillId="42" borderId="0" xfId="0" applyFont="1" applyFill="1" applyAlignment="1">
      <alignment horizontal="center" vertical="center"/>
    </xf>
    <xf numFmtId="0" fontId="31" fillId="8" borderId="22" xfId="0" applyFont="1" applyFill="1" applyBorder="1" applyAlignment="1">
      <alignment horizontal="center" vertical="center" wrapText="1"/>
    </xf>
    <xf numFmtId="167" fontId="31" fillId="8" borderId="22" xfId="89" applyNumberFormat="1" applyFont="1" applyFill="1" applyBorder="1" applyAlignment="1">
      <alignment horizontal="center" wrapText="1"/>
    </xf>
    <xf numFmtId="0" fontId="28" fillId="42" borderId="0" xfId="0" applyFont="1" applyFill="1" applyAlignment="1">
      <alignment horizontal="center" vertical="center" wrapText="1"/>
    </xf>
    <xf numFmtId="0" fontId="29" fillId="42" borderId="0" xfId="0" applyFont="1" applyFill="1" applyAlignment="1">
      <alignment vertical="center" wrapText="1"/>
    </xf>
    <xf numFmtId="0" fontId="28" fillId="42" borderId="0" xfId="0" applyFont="1" applyFill="1" applyAlignment="1">
      <alignment vertical="center" wrapText="1"/>
    </xf>
    <xf numFmtId="0" fontId="3" fillId="42" borderId="23" xfId="0" applyFont="1" applyFill="1" applyBorder="1" applyAlignment="1">
      <alignment horizontal="center" vertical="center" wrapText="1"/>
    </xf>
    <xf numFmtId="0" fontId="3" fillId="42" borderId="23" xfId="0" applyFont="1" applyFill="1" applyBorder="1" applyAlignment="1">
      <alignment vertical="center" wrapText="1"/>
    </xf>
    <xf numFmtId="9" fontId="3" fillId="42" borderId="23" xfId="0" applyNumberFormat="1" applyFont="1" applyFill="1" applyBorder="1" applyAlignment="1">
      <alignment horizontal="center" vertical="center" wrapText="1"/>
    </xf>
    <xf numFmtId="167" fontId="3" fillId="42" borderId="23" xfId="89" applyNumberFormat="1" applyFont="1" applyFill="1" applyBorder="1" applyAlignment="1">
      <alignment horizontal="center" vertical="center" wrapText="1"/>
    </xf>
    <xf numFmtId="9" fontId="3" fillId="42" borderId="24" xfId="0" applyNumberFormat="1" applyFont="1" applyFill="1" applyBorder="1" applyAlignment="1">
      <alignment horizontal="center" vertical="center" wrapText="1"/>
    </xf>
    <xf numFmtId="2" fontId="32" fillId="42" borderId="0" xfId="0" applyNumberFormat="1" applyFont="1" applyFill="1" applyBorder="1" applyAlignment="1">
      <alignment horizontal="center"/>
    </xf>
    <xf numFmtId="0" fontId="29" fillId="42" borderId="0" xfId="0" applyFont="1" applyFill="1" applyBorder="1" applyAlignment="1">
      <alignment/>
    </xf>
    <xf numFmtId="0" fontId="33" fillId="42" borderId="0" xfId="0" applyFont="1" applyFill="1" applyBorder="1" applyAlignment="1">
      <alignment/>
    </xf>
    <xf numFmtId="0" fontId="3" fillId="42" borderId="24" xfId="0" applyFont="1" applyFill="1" applyBorder="1" applyAlignment="1">
      <alignment horizontal="center" vertical="center" wrapText="1"/>
    </xf>
    <xf numFmtId="0" fontId="3" fillId="42" borderId="24" xfId="0" applyFont="1" applyFill="1" applyBorder="1" applyAlignment="1">
      <alignment vertical="center" wrapText="1"/>
    </xf>
    <xf numFmtId="0" fontId="28" fillId="42" borderId="0" xfId="0" applyFont="1" applyFill="1" applyBorder="1" applyAlignment="1">
      <alignment/>
    </xf>
    <xf numFmtId="0" fontId="29" fillId="42" borderId="25" xfId="0" applyFont="1" applyFill="1" applyBorder="1" applyAlignment="1">
      <alignment/>
    </xf>
    <xf numFmtId="0" fontId="28" fillId="0" borderId="0" xfId="0" applyFont="1" applyAlignment="1">
      <alignment horizontal="center"/>
    </xf>
    <xf numFmtId="0" fontId="28" fillId="0" borderId="0" xfId="0" applyFont="1" applyAlignment="1">
      <alignment/>
    </xf>
    <xf numFmtId="0" fontId="28" fillId="0" borderId="0" xfId="0" applyFont="1" applyAlignment="1">
      <alignment horizontal="left"/>
    </xf>
    <xf numFmtId="167" fontId="28" fillId="0" borderId="0" xfId="89" applyNumberFormat="1" applyFont="1" applyAlignment="1">
      <alignment horizontal="center"/>
    </xf>
    <xf numFmtId="0" fontId="28" fillId="0" borderId="0" xfId="0" applyFont="1" applyAlignment="1">
      <alignment horizontal="left" wrapText="1"/>
    </xf>
    <xf numFmtId="0" fontId="29" fillId="0" borderId="0" xfId="0" applyFont="1" applyAlignment="1">
      <alignment/>
    </xf>
    <xf numFmtId="0" fontId="28" fillId="0" borderId="0" xfId="0" applyFont="1" applyAlignment="1">
      <alignment/>
    </xf>
    <xf numFmtId="0" fontId="3" fillId="42" borderId="26" xfId="0" applyFont="1" applyFill="1" applyBorder="1" applyAlignment="1">
      <alignment horizontal="left" vertical="center" wrapText="1"/>
    </xf>
    <xf numFmtId="0" fontId="3" fillId="42" borderId="27" xfId="0" applyFont="1" applyFill="1" applyBorder="1" applyAlignment="1">
      <alignment horizontal="left" vertical="center" wrapText="1"/>
    </xf>
    <xf numFmtId="0" fontId="3" fillId="52" borderId="27" xfId="0" applyFont="1" applyFill="1" applyBorder="1" applyAlignment="1" applyProtection="1">
      <alignment horizontal="left" vertical="center" wrapText="1"/>
      <protection/>
    </xf>
    <xf numFmtId="0" fontId="5" fillId="53" borderId="0" xfId="97" applyFont="1" applyFill="1" applyBorder="1" applyAlignment="1" applyProtection="1">
      <alignment/>
      <protection/>
    </xf>
    <xf numFmtId="0" fontId="6" fillId="53" borderId="0" xfId="97" applyFont="1" applyFill="1" applyBorder="1" applyAlignment="1" applyProtection="1">
      <alignment vertical="center" wrapText="1"/>
      <protection/>
    </xf>
    <xf numFmtId="0" fontId="3" fillId="0" borderId="0" xfId="95" applyFont="1" applyBorder="1" applyAlignment="1" applyProtection="1">
      <alignment vertical="center" wrapText="1"/>
      <protection/>
    </xf>
    <xf numFmtId="0" fontId="89" fillId="0" borderId="0" xfId="95" applyFont="1" applyFill="1" applyBorder="1" applyAlignment="1" applyProtection="1">
      <alignment vertical="center" wrapText="1"/>
      <protection/>
    </xf>
    <xf numFmtId="0" fontId="36" fillId="42" borderId="20" xfId="97" applyFont="1" applyFill="1" applyBorder="1" applyProtection="1">
      <alignment/>
      <protection/>
    </xf>
    <xf numFmtId="0" fontId="36" fillId="42" borderId="21" xfId="97" applyFont="1" applyFill="1" applyBorder="1" applyProtection="1">
      <alignment/>
      <protection/>
    </xf>
    <xf numFmtId="0" fontId="36" fillId="42" borderId="0" xfId="97" applyFont="1" applyFill="1" applyBorder="1" applyProtection="1">
      <alignment/>
      <protection/>
    </xf>
    <xf numFmtId="0" fontId="39" fillId="42" borderId="0" xfId="97" applyFont="1" applyFill="1" applyBorder="1" applyAlignment="1" applyProtection="1">
      <alignment horizontal="left" vertical="center" wrapText="1"/>
      <protection/>
    </xf>
    <xf numFmtId="0" fontId="0" fillId="0" borderId="0" xfId="0" applyAlignment="1">
      <alignment wrapText="1"/>
    </xf>
    <xf numFmtId="0" fontId="34" fillId="0" borderId="0" xfId="0" applyFont="1" applyFill="1" applyBorder="1" applyAlignment="1" applyProtection="1">
      <alignment vertical="center" wrapText="1"/>
      <protection/>
    </xf>
    <xf numFmtId="0" fontId="1" fillId="0" borderId="0" xfId="97" applyFont="1" applyFill="1" applyBorder="1" applyProtection="1">
      <alignment/>
      <protection/>
    </xf>
    <xf numFmtId="0" fontId="90" fillId="0" borderId="0" xfId="95" applyFont="1" applyAlignment="1" applyProtection="1">
      <alignment horizontal="left" vertical="center" wrapText="1"/>
      <protection/>
    </xf>
    <xf numFmtId="0" fontId="3" fillId="0" borderId="0" xfId="95" applyFont="1" applyAlignment="1" applyProtection="1">
      <alignment vertical="center" wrapText="1"/>
      <protection/>
    </xf>
    <xf numFmtId="0" fontId="0" fillId="0" borderId="0" xfId="95" applyFont="1" applyAlignment="1">
      <alignment wrapText="1"/>
      <protection/>
    </xf>
    <xf numFmtId="0" fontId="0" fillId="0" borderId="0" xfId="0" applyFill="1" applyAlignment="1">
      <alignment wrapText="1"/>
    </xf>
    <xf numFmtId="0" fontId="0" fillId="0" borderId="0" xfId="95" applyFont="1" applyFill="1" applyBorder="1" applyAlignment="1">
      <alignment wrapText="1"/>
      <protection/>
    </xf>
    <xf numFmtId="0" fontId="0" fillId="0" borderId="0" xfId="0" applyFont="1" applyAlignment="1">
      <alignment wrapText="1"/>
    </xf>
    <xf numFmtId="0" fontId="3" fillId="0" borderId="0" xfId="95" applyFont="1" applyFill="1" applyBorder="1" applyAlignment="1">
      <alignment horizontal="left" wrapText="1"/>
      <protection/>
    </xf>
    <xf numFmtId="0" fontId="0" fillId="0" borderId="0" xfId="0" applyAlignment="1">
      <alignment horizontal="left" wrapText="1"/>
    </xf>
    <xf numFmtId="0" fontId="0" fillId="0" borderId="0" xfId="95" applyFont="1" applyFill="1" applyAlignment="1">
      <alignment horizontal="left" vertical="center" wrapText="1"/>
      <protection/>
    </xf>
    <xf numFmtId="0" fontId="0" fillId="0" borderId="0" xfId="95" applyFont="1" applyFill="1" applyAlignment="1">
      <alignment vertical="center" wrapText="1"/>
      <protection/>
    </xf>
    <xf numFmtId="0" fontId="27" fillId="0" borderId="0" xfId="95" applyFont="1" applyFill="1" applyAlignment="1">
      <alignment vertical="center" wrapText="1"/>
      <protection/>
    </xf>
    <xf numFmtId="0" fontId="0" fillId="0" borderId="0" xfId="0" applyFill="1" applyAlignment="1">
      <alignment vertical="center" wrapText="1"/>
    </xf>
    <xf numFmtId="0" fontId="0" fillId="0" borderId="0" xfId="95" applyFont="1" applyFill="1" applyAlignment="1">
      <alignment horizontal="center" vertical="center" wrapText="1"/>
      <protection/>
    </xf>
    <xf numFmtId="0" fontId="0" fillId="0" borderId="0" xfId="95" applyFont="1" applyFill="1" applyAlignment="1" quotePrefix="1">
      <alignment vertical="center" wrapText="1"/>
      <protection/>
    </xf>
    <xf numFmtId="0" fontId="35" fillId="0" borderId="0" xfId="95" applyFont="1" applyFill="1" applyBorder="1" applyAlignment="1" applyProtection="1">
      <alignment horizontal="left" vertical="center" wrapText="1"/>
      <protection/>
    </xf>
    <xf numFmtId="0" fontId="3" fillId="0" borderId="0" xfId="95" applyFont="1" applyAlignment="1" applyProtection="1">
      <alignment wrapText="1"/>
      <protection/>
    </xf>
    <xf numFmtId="0" fontId="3" fillId="0" borderId="0" xfId="95" applyFont="1" applyAlignment="1">
      <alignment vertical="center" wrapText="1"/>
      <protection/>
    </xf>
    <xf numFmtId="0" fontId="27" fillId="0" borderId="0" xfId="95" applyFont="1" applyFill="1" applyAlignment="1">
      <alignment horizontal="center" vertical="center" wrapText="1"/>
      <protection/>
    </xf>
    <xf numFmtId="0" fontId="3" fillId="0" borderId="28" xfId="95" applyFont="1" applyFill="1" applyBorder="1" applyAlignment="1">
      <alignment vertical="center" wrapText="1"/>
      <protection/>
    </xf>
    <xf numFmtId="0" fontId="44" fillId="54" borderId="29" xfId="95" applyFont="1" applyFill="1" applyBorder="1" applyAlignment="1">
      <alignment horizontal="center" vertical="center" wrapText="1"/>
      <protection/>
    </xf>
    <xf numFmtId="0" fontId="44" fillId="0" borderId="0" xfId="95" applyFont="1" applyAlignment="1">
      <alignment horizontal="center" vertical="center" wrapText="1"/>
      <protection/>
    </xf>
    <xf numFmtId="0" fontId="3" fillId="53" borderId="29" xfId="95" applyFont="1" applyFill="1" applyBorder="1" applyAlignment="1">
      <alignment horizontal="center" wrapText="1"/>
      <protection/>
    </xf>
    <xf numFmtId="0" fontId="3" fillId="0" borderId="0" xfId="95" applyFont="1" applyAlignment="1">
      <alignment horizontal="center" wrapText="1"/>
      <protection/>
    </xf>
    <xf numFmtId="0" fontId="0" fillId="0" borderId="0" xfId="95" applyAlignment="1">
      <alignment wrapText="1"/>
      <protection/>
    </xf>
    <xf numFmtId="0" fontId="0" fillId="0" borderId="0" xfId="0" applyAlignment="1">
      <alignment horizontal="center" vertical="center" wrapText="1"/>
    </xf>
    <xf numFmtId="0" fontId="3" fillId="0" borderId="0" xfId="95" applyFont="1" applyFill="1" applyBorder="1" applyAlignment="1">
      <alignment horizontal="center" vertical="center" wrapText="1"/>
      <protection/>
    </xf>
    <xf numFmtId="0" fontId="3" fillId="0" borderId="0" xfId="95" applyFont="1" applyFill="1" applyBorder="1" applyAlignment="1">
      <alignment horizontal="center" wrapText="1"/>
      <protection/>
    </xf>
    <xf numFmtId="0" fontId="3" fillId="0" borderId="0" xfId="0" applyFont="1" applyAlignment="1">
      <alignment horizontal="center" wrapText="1"/>
    </xf>
    <xf numFmtId="0" fontId="3" fillId="0" borderId="0" xfId="95" applyFont="1" applyFill="1" applyAlignment="1">
      <alignment horizontal="center" vertical="center" wrapText="1"/>
      <protection/>
    </xf>
    <xf numFmtId="0" fontId="3" fillId="0" borderId="30" xfId="95" applyFont="1" applyFill="1" applyBorder="1" applyAlignment="1">
      <alignment horizontal="center" vertical="center" wrapText="1"/>
      <protection/>
    </xf>
    <xf numFmtId="0" fontId="3" fillId="0" borderId="0" xfId="0" applyFont="1" applyAlignment="1">
      <alignment horizontal="center" vertical="center" wrapText="1"/>
    </xf>
    <xf numFmtId="0" fontId="3" fillId="0" borderId="0" xfId="95" applyFont="1" applyAlignment="1">
      <alignment horizontal="center" vertical="center" wrapText="1"/>
      <protection/>
    </xf>
    <xf numFmtId="0" fontId="40" fillId="0" borderId="0" xfId="95" applyFont="1" applyFill="1" applyBorder="1" applyAlignment="1">
      <alignment horizontal="center" wrapText="1"/>
      <protection/>
    </xf>
    <xf numFmtId="0" fontId="1" fillId="53" borderId="0" xfId="97" applyFont="1" applyFill="1" applyBorder="1" applyProtection="1">
      <alignment/>
      <protection/>
    </xf>
    <xf numFmtId="0" fontId="1" fillId="42" borderId="31" xfId="97" applyFont="1" applyFill="1" applyBorder="1" applyProtection="1">
      <alignment/>
      <protection/>
    </xf>
    <xf numFmtId="0" fontId="1" fillId="42" borderId="32" xfId="97" applyFont="1" applyFill="1" applyBorder="1" applyProtection="1">
      <alignment/>
      <protection/>
    </xf>
    <xf numFmtId="0" fontId="5" fillId="53" borderId="31" xfId="97" applyFont="1" applyFill="1" applyBorder="1" applyAlignment="1" applyProtection="1">
      <alignment/>
      <protection/>
    </xf>
    <xf numFmtId="0" fontId="1" fillId="53" borderId="31" xfId="97" applyFont="1" applyFill="1" applyBorder="1" applyProtection="1">
      <alignment/>
      <protection/>
    </xf>
    <xf numFmtId="0" fontId="1" fillId="53" borderId="32" xfId="97" applyFont="1" applyFill="1" applyBorder="1" applyProtection="1">
      <alignment/>
      <protection/>
    </xf>
    <xf numFmtId="0" fontId="6" fillId="53" borderId="31" xfId="97" applyFont="1" applyFill="1" applyBorder="1" applyAlignment="1" applyProtection="1">
      <alignment vertical="center" wrapText="1"/>
      <protection/>
    </xf>
    <xf numFmtId="0" fontId="1" fillId="53" borderId="0" xfId="97" applyFont="1" applyFill="1" applyBorder="1" applyAlignment="1" applyProtection="1">
      <alignment/>
      <protection/>
    </xf>
    <xf numFmtId="0" fontId="3" fillId="0" borderId="28" xfId="95" applyFont="1" applyFill="1" applyBorder="1" applyAlignment="1" quotePrefix="1">
      <alignment horizontal="left" vertical="center" wrapText="1"/>
      <protection/>
    </xf>
    <xf numFmtId="0" fontId="91" fillId="0" borderId="0" xfId="95" applyFont="1" applyAlignment="1">
      <alignment wrapText="1"/>
      <protection/>
    </xf>
    <xf numFmtId="0" fontId="92" fillId="0" borderId="0" xfId="95" applyFont="1" applyAlignment="1" applyProtection="1">
      <alignment vertical="center" wrapText="1"/>
      <protection/>
    </xf>
    <xf numFmtId="0" fontId="91" fillId="0" borderId="0" xfId="95" applyFont="1" applyFill="1" applyAlignment="1">
      <alignment horizontal="center" vertical="center" wrapText="1"/>
      <protection/>
    </xf>
    <xf numFmtId="0" fontId="93" fillId="0" borderId="0" xfId="95" applyFont="1" applyFill="1" applyAlignment="1">
      <alignment vertical="center" wrapText="1"/>
      <protection/>
    </xf>
    <xf numFmtId="0" fontId="91" fillId="0" borderId="0" xfId="95" applyFont="1" applyFill="1" applyAlignment="1">
      <alignment vertical="center" wrapText="1"/>
      <protection/>
    </xf>
    <xf numFmtId="0" fontId="94" fillId="0" borderId="0" xfId="95" applyFont="1" applyAlignment="1" applyProtection="1">
      <alignment vertical="center" wrapText="1"/>
      <protection/>
    </xf>
    <xf numFmtId="0" fontId="93" fillId="0" borderId="31" xfId="95" applyFont="1" applyBorder="1" applyAlignment="1">
      <alignment vertical="center" wrapText="1"/>
      <protection/>
    </xf>
    <xf numFmtId="0" fontId="93" fillId="0" borderId="33" xfId="95" applyFont="1" applyBorder="1" applyAlignment="1">
      <alignment vertical="center" wrapText="1"/>
      <protection/>
    </xf>
    <xf numFmtId="0" fontId="93" fillId="0" borderId="31" xfId="95" applyFont="1" applyBorder="1" applyAlignment="1">
      <alignment horizontal="left" vertical="center" wrapText="1"/>
      <protection/>
    </xf>
    <xf numFmtId="0" fontId="93" fillId="0" borderId="33" xfId="95" applyFont="1" applyBorder="1" applyAlignment="1">
      <alignment horizontal="left" vertical="center" wrapText="1"/>
      <protection/>
    </xf>
    <xf numFmtId="0" fontId="0" fillId="54" borderId="34" xfId="0" applyFill="1" applyBorder="1" applyAlignment="1">
      <alignment wrapText="1"/>
    </xf>
    <xf numFmtId="0" fontId="27" fillId="0" borderId="35" xfId="0" applyFont="1" applyBorder="1" applyAlignment="1">
      <alignment horizontal="center" vertical="center" wrapText="1"/>
    </xf>
    <xf numFmtId="0" fontId="27" fillId="54" borderId="36" xfId="95" applyFont="1" applyFill="1" applyBorder="1" applyAlignment="1">
      <alignment horizontal="center" vertical="center" wrapText="1"/>
      <protection/>
    </xf>
    <xf numFmtId="0" fontId="0" fillId="54" borderId="36" xfId="0" applyFill="1" applyBorder="1" applyAlignment="1">
      <alignment wrapText="1"/>
    </xf>
    <xf numFmtId="0" fontId="27" fillId="0" borderId="37" xfId="0" applyFont="1" applyBorder="1" applyAlignment="1">
      <alignment horizontal="center" vertical="center" wrapText="1"/>
    </xf>
    <xf numFmtId="0" fontId="0" fillId="54" borderId="38" xfId="95" applyFont="1" applyFill="1" applyBorder="1" applyAlignment="1">
      <alignment vertical="center" wrapText="1"/>
      <protection/>
    </xf>
    <xf numFmtId="0" fontId="0" fillId="54" borderId="38" xfId="0" applyFill="1" applyBorder="1" applyAlignment="1">
      <alignment wrapText="1"/>
    </xf>
    <xf numFmtId="0" fontId="27" fillId="0" borderId="39" xfId="0" applyFont="1" applyBorder="1" applyAlignment="1">
      <alignment horizontal="center" vertical="center" wrapText="1"/>
    </xf>
    <xf numFmtId="0" fontId="0" fillId="54" borderId="40" xfId="0" applyFill="1" applyBorder="1" applyAlignment="1">
      <alignment wrapText="1"/>
    </xf>
    <xf numFmtId="0" fontId="0" fillId="54" borderId="38" xfId="95" applyFont="1" applyFill="1" applyBorder="1" applyAlignment="1">
      <alignment horizontal="center" vertical="center" wrapText="1"/>
      <protection/>
    </xf>
    <xf numFmtId="0" fontId="27" fillId="54" borderId="34" xfId="95" applyFont="1" applyFill="1" applyBorder="1" applyAlignment="1">
      <alignment horizontal="center" vertical="center" wrapText="1"/>
      <protection/>
    </xf>
    <xf numFmtId="0" fontId="27" fillId="54" borderId="38" xfId="95" applyFont="1" applyFill="1" applyBorder="1" applyAlignment="1">
      <alignment horizontal="center" vertical="center" wrapText="1"/>
      <protection/>
    </xf>
    <xf numFmtId="0" fontId="93" fillId="2" borderId="41" xfId="95" applyFont="1" applyFill="1" applyBorder="1" applyAlignment="1">
      <alignment vertical="center" wrapText="1"/>
      <protection/>
    </xf>
    <xf numFmtId="0" fontId="93" fillId="2" borderId="42" xfId="95" applyFont="1" applyFill="1" applyBorder="1" applyAlignment="1">
      <alignment vertical="center" wrapText="1"/>
      <protection/>
    </xf>
    <xf numFmtId="0" fontId="93" fillId="7" borderId="41" xfId="95" applyFont="1" applyFill="1" applyBorder="1" applyAlignment="1">
      <alignment vertical="center" wrapText="1"/>
      <protection/>
    </xf>
    <xf numFmtId="0" fontId="93" fillId="7" borderId="42" xfId="95" applyFont="1" applyFill="1" applyBorder="1" applyAlignment="1">
      <alignment vertical="center" wrapText="1"/>
      <protection/>
    </xf>
    <xf numFmtId="0" fontId="3" fillId="0" borderId="0" xfId="0" applyFont="1" applyFill="1" applyAlignment="1" quotePrefix="1">
      <alignment vertical="center" wrapText="1"/>
    </xf>
    <xf numFmtId="0" fontId="40" fillId="3" borderId="43" xfId="95" applyFont="1" applyFill="1" applyBorder="1" applyAlignment="1">
      <alignment horizontal="center" vertical="center" wrapText="1"/>
      <protection/>
    </xf>
    <xf numFmtId="0" fontId="40" fillId="2" borderId="43" xfId="95" applyFont="1" applyFill="1" applyBorder="1" applyAlignment="1">
      <alignment horizontal="center" vertical="center" wrapText="1"/>
      <protection/>
    </xf>
    <xf numFmtId="0" fontId="40" fillId="2" borderId="44" xfId="95" applyFont="1" applyFill="1" applyBorder="1" applyAlignment="1">
      <alignment horizontal="center" vertical="center" wrapText="1"/>
      <protection/>
    </xf>
    <xf numFmtId="0" fontId="40" fillId="2" borderId="45" xfId="95" applyFont="1" applyFill="1" applyBorder="1" applyAlignment="1">
      <alignment horizontal="center" vertical="center" wrapText="1"/>
      <protection/>
    </xf>
    <xf numFmtId="0" fontId="40" fillId="4" borderId="44" xfId="0" applyFont="1" applyFill="1" applyBorder="1" applyAlignment="1">
      <alignment horizontal="center" vertical="center" wrapText="1"/>
    </xf>
    <xf numFmtId="0" fontId="40" fillId="4" borderId="45" xfId="0" applyFont="1" applyFill="1" applyBorder="1" applyAlignment="1">
      <alignment horizontal="center" vertical="center" wrapText="1"/>
    </xf>
    <xf numFmtId="0" fontId="40" fillId="4" borderId="43" xfId="0" applyFont="1" applyFill="1" applyBorder="1" applyAlignment="1">
      <alignment horizontal="center" vertical="center" wrapText="1"/>
    </xf>
    <xf numFmtId="0" fontId="95" fillId="55" borderId="43" xfId="95" applyFont="1" applyFill="1" applyBorder="1" applyAlignment="1">
      <alignment horizontal="center" vertical="center" wrapText="1"/>
      <protection/>
    </xf>
    <xf numFmtId="0" fontId="96" fillId="55" borderId="46" xfId="95" applyFont="1" applyFill="1" applyBorder="1" applyAlignment="1">
      <alignment horizontal="center" vertical="center" wrapText="1"/>
      <protection/>
    </xf>
    <xf numFmtId="0" fontId="97" fillId="55" borderId="47" xfId="95" applyFont="1" applyFill="1" applyBorder="1" applyAlignment="1">
      <alignment horizontal="center" vertical="center" wrapText="1"/>
      <protection/>
    </xf>
    <xf numFmtId="0" fontId="97" fillId="55" borderId="48" xfId="95" applyFont="1" applyFill="1" applyBorder="1" applyAlignment="1">
      <alignment horizontal="center" vertical="center" wrapText="1"/>
      <protection/>
    </xf>
    <xf numFmtId="0" fontId="97" fillId="55" borderId="49" xfId="95" applyFont="1" applyFill="1" applyBorder="1" applyAlignment="1">
      <alignment horizontal="center" vertical="center" wrapText="1"/>
      <protection/>
    </xf>
    <xf numFmtId="0" fontId="95" fillId="56" borderId="43" xfId="95" applyFont="1" applyFill="1" applyBorder="1" applyAlignment="1">
      <alignment horizontal="center" vertical="center" wrapText="1"/>
      <protection/>
    </xf>
    <xf numFmtId="0" fontId="96" fillId="56" borderId="48" xfId="95" applyFont="1" applyFill="1" applyBorder="1" applyAlignment="1">
      <alignment horizontal="center" vertical="center" wrapText="1"/>
      <protection/>
    </xf>
    <xf numFmtId="0" fontId="48" fillId="3" borderId="50" xfId="95" applyFont="1" applyFill="1" applyBorder="1" applyAlignment="1">
      <alignment horizontal="center" vertical="center" wrapText="1"/>
      <protection/>
    </xf>
    <xf numFmtId="0" fontId="48" fillId="57" borderId="40" xfId="95" applyFont="1" applyFill="1" applyBorder="1" applyAlignment="1">
      <alignment horizontal="center" vertical="center" wrapText="1"/>
      <protection/>
    </xf>
    <xf numFmtId="0" fontId="48" fillId="2" borderId="40" xfId="95" applyFont="1" applyFill="1" applyBorder="1" applyAlignment="1">
      <alignment horizontal="center" vertical="center" wrapText="1"/>
      <protection/>
    </xf>
    <xf numFmtId="0" fontId="48" fillId="3" borderId="46" xfId="95" applyFont="1" applyFill="1" applyBorder="1" applyAlignment="1">
      <alignment vertical="center" wrapText="1"/>
      <protection/>
    </xf>
    <xf numFmtId="0" fontId="27" fillId="0" borderId="5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53" xfId="0" applyFont="1" applyBorder="1" applyAlignment="1">
      <alignment horizontal="center" vertical="center" wrapText="1"/>
    </xf>
    <xf numFmtId="0" fontId="3" fillId="0" borderId="0" xfId="95" applyFont="1" applyFill="1" applyBorder="1" applyAlignment="1">
      <alignment vertical="center" wrapText="1"/>
      <protection/>
    </xf>
    <xf numFmtId="0" fontId="3" fillId="0" borderId="0" xfId="95" applyFont="1" applyFill="1" applyBorder="1" applyAlignment="1" quotePrefix="1">
      <alignment wrapText="1"/>
      <protection/>
    </xf>
    <xf numFmtId="0" fontId="3" fillId="0" borderId="0" xfId="95" applyFont="1" applyFill="1" applyAlignment="1">
      <alignment vertical="center" wrapText="1"/>
      <protection/>
    </xf>
    <xf numFmtId="0" fontId="95" fillId="58" borderId="43" xfId="95" applyFont="1" applyFill="1" applyBorder="1" applyAlignment="1">
      <alignment horizontal="center" vertical="center" wrapText="1"/>
      <protection/>
    </xf>
    <xf numFmtId="0" fontId="96" fillId="58" borderId="46" xfId="95" applyFont="1" applyFill="1" applyBorder="1" applyAlignment="1">
      <alignment horizontal="center" vertical="center" wrapText="1"/>
      <protection/>
    </xf>
    <xf numFmtId="0" fontId="42" fillId="54" borderId="40" xfId="95" applyFont="1" applyFill="1" applyBorder="1" applyAlignment="1">
      <alignment horizontal="center" vertical="center" wrapText="1"/>
      <protection/>
    </xf>
    <xf numFmtId="0" fontId="3" fillId="3" borderId="54" xfId="95" applyFont="1" applyFill="1" applyBorder="1" applyAlignment="1">
      <alignment horizontal="left" vertical="center" wrapText="1"/>
      <protection/>
    </xf>
    <xf numFmtId="0" fontId="3" fillId="3" borderId="54" xfId="95" applyFont="1" applyFill="1" applyBorder="1" applyAlignment="1" quotePrefix="1">
      <alignment horizontal="left" vertical="center" wrapText="1"/>
      <protection/>
    </xf>
    <xf numFmtId="0" fontId="3" fillId="2" borderId="54" xfId="0" applyFont="1" applyFill="1" applyBorder="1" applyAlignment="1" quotePrefix="1">
      <alignment vertical="center" wrapText="1"/>
    </xf>
    <xf numFmtId="0" fontId="97" fillId="58" borderId="43" xfId="95" applyFont="1" applyFill="1" applyBorder="1" applyAlignment="1">
      <alignment horizontal="center" vertical="center" wrapText="1"/>
      <protection/>
    </xf>
    <xf numFmtId="0" fontId="42" fillId="54" borderId="55" xfId="95" applyFont="1" applyFill="1" applyBorder="1" applyAlignment="1">
      <alignment horizontal="center" vertical="center" wrapText="1"/>
      <protection/>
    </xf>
    <xf numFmtId="0" fontId="27" fillId="0" borderId="55" xfId="0" applyFont="1" applyBorder="1" applyAlignment="1">
      <alignment horizontal="center" vertical="center" wrapText="1"/>
    </xf>
    <xf numFmtId="0" fontId="0" fillId="54" borderId="55" xfId="0" applyFill="1" applyBorder="1" applyAlignment="1">
      <alignment wrapText="1"/>
    </xf>
    <xf numFmtId="0" fontId="27" fillId="3" borderId="56" xfId="95" applyFont="1" applyFill="1" applyBorder="1" applyAlignment="1">
      <alignment horizontal="center" vertical="center" wrapText="1"/>
      <protection/>
    </xf>
    <xf numFmtId="0" fontId="3" fillId="3" borderId="57" xfId="95" applyFont="1" applyFill="1" applyBorder="1" applyAlignment="1">
      <alignment horizontal="left" vertical="center" wrapText="1"/>
      <protection/>
    </xf>
    <xf numFmtId="0" fontId="42" fillId="54" borderId="58" xfId="95" applyFont="1" applyFill="1" applyBorder="1" applyAlignment="1">
      <alignment horizontal="center" vertical="center" wrapText="1"/>
      <protection/>
    </xf>
    <xf numFmtId="0" fontId="50" fillId="3" borderId="59" xfId="95" applyFont="1" applyFill="1" applyBorder="1" applyAlignment="1">
      <alignment horizontal="center" vertical="center" wrapText="1"/>
      <protection/>
    </xf>
    <xf numFmtId="0" fontId="27" fillId="0" borderId="60" xfId="0" applyFont="1" applyBorder="1" applyAlignment="1">
      <alignment horizontal="center" vertical="center" wrapText="1"/>
    </xf>
    <xf numFmtId="0" fontId="40" fillId="3" borderId="59" xfId="0" applyFont="1" applyFill="1" applyBorder="1" applyAlignment="1">
      <alignment horizontal="center" vertical="center" wrapText="1"/>
    </xf>
    <xf numFmtId="0" fontId="40" fillId="3" borderId="61" xfId="0" applyFont="1" applyFill="1" applyBorder="1" applyAlignment="1">
      <alignment horizontal="center" vertical="center" wrapText="1"/>
    </xf>
    <xf numFmtId="0" fontId="27" fillId="0" borderId="62" xfId="0" applyFont="1" applyBorder="1" applyAlignment="1">
      <alignment horizontal="center" vertical="center" wrapText="1"/>
    </xf>
    <xf numFmtId="0" fontId="27" fillId="0" borderId="63" xfId="0" applyFont="1" applyBorder="1" applyAlignment="1">
      <alignment horizontal="center" vertical="center" wrapText="1"/>
    </xf>
    <xf numFmtId="0" fontId="27" fillId="2" borderId="57" xfId="0" applyFont="1" applyFill="1" applyBorder="1" applyAlignment="1" quotePrefix="1">
      <alignment vertical="center" wrapText="1"/>
    </xf>
    <xf numFmtId="0" fontId="0" fillId="54" borderId="58" xfId="0" applyFill="1" applyBorder="1" applyAlignment="1">
      <alignment wrapText="1"/>
    </xf>
    <xf numFmtId="0" fontId="27" fillId="0" borderId="64" xfId="0" applyFont="1" applyBorder="1" applyAlignment="1">
      <alignment horizontal="center" vertical="center" wrapText="1"/>
    </xf>
    <xf numFmtId="0" fontId="0" fillId="54" borderId="64" xfId="0" applyFill="1" applyBorder="1" applyAlignment="1">
      <alignment wrapText="1"/>
    </xf>
    <xf numFmtId="0" fontId="40" fillId="4" borderId="59" xfId="95" applyFont="1" applyFill="1" applyBorder="1" applyAlignment="1">
      <alignment horizontal="center" vertical="center" wrapText="1"/>
      <protection/>
    </xf>
    <xf numFmtId="0" fontId="27" fillId="4" borderId="59" xfId="95" applyFont="1" applyFill="1" applyBorder="1" applyAlignment="1">
      <alignment horizontal="center" vertical="center" wrapText="1"/>
      <protection/>
    </xf>
    <xf numFmtId="0" fontId="40" fillId="4" borderId="61" xfId="95" applyFont="1" applyFill="1" applyBorder="1" applyAlignment="1">
      <alignment horizontal="center" vertical="center" wrapText="1"/>
      <protection/>
    </xf>
    <xf numFmtId="0" fontId="40" fillId="7" borderId="59" xfId="0" applyFont="1" applyFill="1" applyBorder="1" applyAlignment="1">
      <alignment horizontal="center" vertical="center" wrapText="1"/>
    </xf>
    <xf numFmtId="0" fontId="40" fillId="7" borderId="61" xfId="0" applyFont="1" applyFill="1" applyBorder="1" applyAlignment="1">
      <alignment horizontal="center" vertical="center" wrapText="1"/>
    </xf>
    <xf numFmtId="0" fontId="3" fillId="2" borderId="65" xfId="95" applyFont="1" applyFill="1" applyBorder="1" applyAlignment="1">
      <alignment vertical="center" wrapText="1"/>
      <protection/>
    </xf>
    <xf numFmtId="0" fontId="3" fillId="4" borderId="55" xfId="95" applyFont="1" applyFill="1" applyBorder="1" applyAlignment="1" quotePrefix="1">
      <alignment vertical="center" wrapText="1"/>
      <protection/>
    </xf>
    <xf numFmtId="0" fontId="3" fillId="0" borderId="31" xfId="95" applyFont="1" applyBorder="1" applyAlignment="1">
      <alignment vertical="center" wrapText="1"/>
      <protection/>
    </xf>
    <xf numFmtId="0" fontId="93" fillId="4" borderId="66" xfId="95" applyFont="1" applyFill="1" applyBorder="1" applyAlignment="1">
      <alignment vertical="center" wrapText="1"/>
      <protection/>
    </xf>
    <xf numFmtId="0" fontId="93" fillId="4" borderId="67" xfId="95" applyFont="1" applyFill="1" applyBorder="1" applyAlignment="1">
      <alignment vertical="center" wrapText="1"/>
      <protection/>
    </xf>
    <xf numFmtId="0" fontId="93" fillId="5" borderId="41" xfId="95" applyFont="1" applyFill="1" applyBorder="1" applyAlignment="1">
      <alignment vertical="center" wrapText="1"/>
      <protection/>
    </xf>
    <xf numFmtId="0" fontId="93" fillId="5" borderId="42" xfId="95" applyFont="1" applyFill="1" applyBorder="1" applyAlignment="1">
      <alignment vertical="center" wrapText="1"/>
      <protection/>
    </xf>
    <xf numFmtId="0" fontId="3" fillId="0" borderId="28" xfId="95" applyFont="1" applyFill="1" applyBorder="1" applyAlignment="1" quotePrefix="1">
      <alignment vertical="center" wrapText="1"/>
      <protection/>
    </xf>
    <xf numFmtId="0" fontId="3" fillId="0" borderId="0" xfId="0" applyFont="1" applyFill="1" applyAlignment="1">
      <alignment wrapText="1"/>
    </xf>
    <xf numFmtId="0" fontId="3" fillId="0" borderId="0" xfId="0" applyFont="1" applyFill="1" applyAlignment="1" quotePrefix="1">
      <alignment wrapText="1"/>
    </xf>
    <xf numFmtId="0" fontId="3" fillId="7" borderId="55" xfId="0" applyFont="1" applyFill="1" applyBorder="1" applyAlignment="1" quotePrefix="1">
      <alignment vertical="center" wrapText="1"/>
    </xf>
    <xf numFmtId="0" fontId="3" fillId="7" borderId="68" xfId="0" applyFont="1" applyFill="1" applyBorder="1" applyAlignment="1">
      <alignment vertical="center" wrapText="1"/>
    </xf>
    <xf numFmtId="0" fontId="3" fillId="4" borderId="68" xfId="95" applyFont="1" applyFill="1" applyBorder="1" applyAlignment="1">
      <alignment vertical="center" wrapText="1"/>
      <protection/>
    </xf>
    <xf numFmtId="0" fontId="3" fillId="4" borderId="68" xfId="95" applyFont="1" applyFill="1" applyBorder="1" applyAlignment="1" quotePrefix="1">
      <alignment vertical="center" wrapText="1"/>
      <protection/>
    </xf>
    <xf numFmtId="0" fontId="3" fillId="4" borderId="68" xfId="0" applyFont="1" applyFill="1" applyBorder="1" applyAlignment="1">
      <alignment vertical="center" wrapText="1"/>
    </xf>
    <xf numFmtId="0" fontId="3" fillId="4" borderId="68" xfId="0" applyFont="1" applyFill="1" applyBorder="1" applyAlignment="1" quotePrefix="1">
      <alignment vertical="center" wrapText="1"/>
    </xf>
    <xf numFmtId="0" fontId="3" fillId="7" borderId="68" xfId="95" applyFont="1" applyFill="1" applyBorder="1" applyAlignment="1" quotePrefix="1">
      <alignment vertical="center" wrapText="1"/>
      <protection/>
    </xf>
    <xf numFmtId="0" fontId="3" fillId="7" borderId="68" xfId="0" applyFont="1" applyFill="1" applyBorder="1" applyAlignment="1" quotePrefix="1">
      <alignment vertical="center" wrapText="1"/>
    </xf>
    <xf numFmtId="0" fontId="3" fillId="2" borderId="68" xfId="0" applyFont="1" applyFill="1" applyBorder="1" applyAlignment="1">
      <alignment vertical="center" wrapText="1"/>
    </xf>
    <xf numFmtId="0" fontId="27" fillId="4" borderId="69" xfId="95" applyFont="1" applyFill="1" applyBorder="1" applyAlignment="1">
      <alignment horizontal="center" vertical="center" wrapText="1"/>
      <protection/>
    </xf>
    <xf numFmtId="0" fontId="3" fillId="4" borderId="70" xfId="95" applyFont="1" applyFill="1" applyBorder="1" applyAlignment="1">
      <alignment vertical="center" wrapText="1"/>
      <protection/>
    </xf>
    <xf numFmtId="0" fontId="27" fillId="0" borderId="71" xfId="0" applyFont="1" applyBorder="1" applyAlignment="1">
      <alignment horizontal="center" vertical="center" wrapText="1"/>
    </xf>
    <xf numFmtId="0" fontId="27" fillId="4" borderId="72" xfId="95" applyFont="1" applyFill="1" applyBorder="1" applyAlignment="1">
      <alignment horizontal="center" vertical="center" wrapText="1"/>
      <protection/>
    </xf>
    <xf numFmtId="0" fontId="42" fillId="54" borderId="73" xfId="95" applyFont="1" applyFill="1" applyBorder="1" applyAlignment="1">
      <alignment horizontal="center" vertical="center" wrapText="1"/>
      <protection/>
    </xf>
    <xf numFmtId="0" fontId="50" fillId="4" borderId="72" xfId="95" applyFont="1" applyFill="1" applyBorder="1" applyAlignment="1">
      <alignment horizontal="center" vertical="center" wrapText="1"/>
      <protection/>
    </xf>
    <xf numFmtId="0" fontId="27" fillId="0" borderId="73" xfId="0" applyFont="1" applyBorder="1" applyAlignment="1">
      <alignment horizontal="center" vertical="center" wrapText="1"/>
    </xf>
    <xf numFmtId="0" fontId="0" fillId="54" borderId="73" xfId="0" applyFill="1" applyBorder="1" applyAlignment="1">
      <alignment wrapText="1"/>
    </xf>
    <xf numFmtId="0" fontId="50" fillId="4" borderId="72" xfId="0" applyFont="1" applyFill="1" applyBorder="1" applyAlignment="1">
      <alignment horizontal="center" vertical="center" wrapText="1"/>
    </xf>
    <xf numFmtId="0" fontId="27" fillId="4" borderId="72" xfId="0" applyFont="1" applyFill="1" applyBorder="1" applyAlignment="1">
      <alignment horizontal="center" vertical="center" wrapText="1"/>
    </xf>
    <xf numFmtId="0" fontId="50" fillId="4" borderId="74" xfId="95" applyFont="1" applyFill="1" applyBorder="1" applyAlignment="1">
      <alignment horizontal="center" vertical="center" wrapText="1"/>
      <protection/>
    </xf>
    <xf numFmtId="0" fontId="3" fillId="4" borderId="75" xfId="95" applyFont="1" applyFill="1" applyBorder="1" applyAlignment="1" quotePrefix="1">
      <alignment vertical="center" wrapText="1"/>
      <protection/>
    </xf>
    <xf numFmtId="0" fontId="27" fillId="7" borderId="69" xfId="95" applyFont="1" applyFill="1" applyBorder="1" applyAlignment="1">
      <alignment horizontal="center" vertical="center" wrapText="1"/>
      <protection/>
    </xf>
    <xf numFmtId="0" fontId="3" fillId="7" borderId="70" xfId="95" applyFont="1" applyFill="1" applyBorder="1" applyAlignment="1" quotePrefix="1">
      <alignment vertical="center" wrapText="1"/>
      <protection/>
    </xf>
    <xf numFmtId="0" fontId="27" fillId="7" borderId="72" xfId="95" applyFont="1" applyFill="1" applyBorder="1" applyAlignment="1">
      <alignment horizontal="center" vertical="center" wrapText="1"/>
      <protection/>
    </xf>
    <xf numFmtId="0" fontId="40" fillId="7" borderId="72" xfId="95" applyFont="1" applyFill="1" applyBorder="1" applyAlignment="1">
      <alignment horizontal="center" vertical="center" wrapText="1"/>
      <protection/>
    </xf>
    <xf numFmtId="0" fontId="40" fillId="7" borderId="72" xfId="0" applyFont="1" applyFill="1" applyBorder="1" applyAlignment="1">
      <alignment horizontal="center" vertical="center" wrapText="1"/>
    </xf>
    <xf numFmtId="0" fontId="40" fillId="7" borderId="74" xfId="0" applyFont="1" applyFill="1" applyBorder="1" applyAlignment="1">
      <alignment horizontal="center" vertical="center" wrapText="1"/>
    </xf>
    <xf numFmtId="0" fontId="3" fillId="7" borderId="75" xfId="0" applyFont="1" applyFill="1" applyBorder="1" applyAlignment="1" quotePrefix="1">
      <alignment vertical="center" wrapText="1"/>
    </xf>
    <xf numFmtId="0" fontId="27" fillId="0" borderId="76" xfId="0" applyFont="1" applyBorder="1" applyAlignment="1">
      <alignment horizontal="center" vertical="center" wrapText="1"/>
    </xf>
    <xf numFmtId="0" fontId="27" fillId="2" borderId="69" xfId="0" applyFont="1" applyFill="1" applyBorder="1" applyAlignment="1">
      <alignment horizontal="center" vertical="center" wrapText="1"/>
    </xf>
    <xf numFmtId="0" fontId="3" fillId="2" borderId="70" xfId="0" applyFont="1" applyFill="1" applyBorder="1" applyAlignment="1">
      <alignment vertical="center" wrapText="1"/>
    </xf>
    <xf numFmtId="0" fontId="0" fillId="54" borderId="71" xfId="0" applyFill="1" applyBorder="1" applyAlignment="1">
      <alignment wrapText="1"/>
    </xf>
    <xf numFmtId="0" fontId="40" fillId="2" borderId="72" xfId="0" applyFont="1" applyFill="1" applyBorder="1" applyAlignment="1">
      <alignment horizontal="center" vertical="center" wrapText="1"/>
    </xf>
    <xf numFmtId="0" fontId="27" fillId="2" borderId="72" xfId="0" applyFont="1" applyFill="1" applyBorder="1" applyAlignment="1">
      <alignment horizontal="center" vertical="center" wrapText="1"/>
    </xf>
    <xf numFmtId="0" fontId="27" fillId="2" borderId="74" xfId="0" applyFont="1" applyFill="1" applyBorder="1" applyAlignment="1">
      <alignment horizontal="center" vertical="center" wrapText="1"/>
    </xf>
    <xf numFmtId="0" fontId="3" fillId="2" borderId="75" xfId="0" applyFont="1" applyFill="1" applyBorder="1" applyAlignment="1">
      <alignment vertical="center" wrapText="1"/>
    </xf>
    <xf numFmtId="0" fontId="27" fillId="7" borderId="69" xfId="0" applyFont="1" applyFill="1" applyBorder="1" applyAlignment="1">
      <alignment horizontal="center" vertical="center" wrapText="1"/>
    </xf>
    <xf numFmtId="0" fontId="3" fillId="7" borderId="70" xfId="0" applyFont="1" applyFill="1" applyBorder="1" applyAlignment="1">
      <alignment vertical="center" wrapText="1"/>
    </xf>
    <xf numFmtId="0" fontId="3" fillId="7" borderId="75" xfId="0" applyFont="1" applyFill="1" applyBorder="1" applyAlignment="1">
      <alignment vertical="center" wrapText="1"/>
    </xf>
    <xf numFmtId="0" fontId="3" fillId="3" borderId="54" xfId="0" applyFont="1" applyFill="1" applyBorder="1" applyAlignment="1">
      <alignment vertical="center" wrapText="1"/>
    </xf>
    <xf numFmtId="0" fontId="3" fillId="3" borderId="54" xfId="0" applyFont="1" applyFill="1" applyBorder="1" applyAlignment="1" quotePrefix="1">
      <alignment vertical="center" wrapText="1"/>
    </xf>
    <xf numFmtId="0" fontId="3" fillId="3" borderId="77" xfId="0" applyFont="1" applyFill="1" applyBorder="1" applyAlignment="1" quotePrefix="1">
      <alignment vertical="center" wrapText="1"/>
    </xf>
    <xf numFmtId="0" fontId="93" fillId="0" borderId="0" xfId="95" applyFont="1" applyFill="1" applyBorder="1" applyAlignment="1">
      <alignment vertical="center" wrapText="1"/>
      <protection/>
    </xf>
    <xf numFmtId="0" fontId="98" fillId="59" borderId="46" xfId="95" applyFont="1" applyFill="1" applyBorder="1" applyAlignment="1">
      <alignment horizontal="center" vertical="center" wrapText="1"/>
      <protection/>
    </xf>
    <xf numFmtId="0" fontId="3" fillId="60" borderId="39" xfId="95" applyFont="1" applyFill="1" applyBorder="1" applyAlignment="1">
      <alignment horizontal="left" vertical="center" wrapText="1"/>
      <protection/>
    </xf>
    <xf numFmtId="9" fontId="27" fillId="60" borderId="68" xfId="116" applyFont="1" applyFill="1" applyBorder="1" applyAlignment="1">
      <alignment horizontal="center" vertical="center" wrapText="1"/>
    </xf>
    <xf numFmtId="0" fontId="94" fillId="0" borderId="0" xfId="95" applyFont="1" applyBorder="1" applyAlignment="1" applyProtection="1">
      <alignment vertical="center" wrapText="1"/>
      <protection/>
    </xf>
    <xf numFmtId="0" fontId="93" fillId="4" borderId="78" xfId="95" applyFont="1" applyFill="1" applyBorder="1" applyAlignment="1">
      <alignment vertical="center" wrapText="1"/>
      <protection/>
    </xf>
    <xf numFmtId="0" fontId="40" fillId="7" borderId="79" xfId="0" applyFont="1" applyFill="1" applyBorder="1" applyAlignment="1">
      <alignment horizontal="center" vertical="center" wrapText="1"/>
    </xf>
    <xf numFmtId="0" fontId="3" fillId="7" borderId="80" xfId="0" applyFont="1" applyFill="1" applyBorder="1" applyAlignment="1" quotePrefix="1">
      <alignment vertical="center" wrapText="1"/>
    </xf>
    <xf numFmtId="0" fontId="27" fillId="0" borderId="81" xfId="0" applyFont="1" applyBorder="1" applyAlignment="1">
      <alignment horizontal="center" vertical="center" wrapText="1"/>
    </xf>
    <xf numFmtId="0" fontId="93" fillId="0" borderId="0" xfId="95" applyFont="1" applyBorder="1" applyAlignment="1">
      <alignment horizontal="left" vertical="center" wrapText="1"/>
      <protection/>
    </xf>
    <xf numFmtId="0" fontId="0" fillId="0" borderId="82" xfId="95" applyFont="1" applyFill="1" applyBorder="1" applyAlignment="1">
      <alignment vertical="center" wrapText="1"/>
      <protection/>
    </xf>
    <xf numFmtId="0" fontId="27" fillId="3" borderId="55" xfId="95" applyFont="1" applyFill="1" applyBorder="1" applyAlignment="1">
      <alignment horizontal="center" vertical="center" wrapText="1"/>
      <protection/>
    </xf>
    <xf numFmtId="0" fontId="27" fillId="57" borderId="55" xfId="95" applyFont="1" applyFill="1" applyBorder="1" applyAlignment="1">
      <alignment horizontal="center" vertical="center" wrapText="1"/>
      <protection/>
    </xf>
    <xf numFmtId="0" fontId="27" fillId="2" borderId="55" xfId="95" applyFont="1" applyFill="1" applyBorder="1" applyAlignment="1">
      <alignment horizontal="center" vertical="center" wrapText="1"/>
      <protection/>
    </xf>
    <xf numFmtId="0" fontId="27" fillId="7" borderId="55" xfId="95" applyFont="1" applyFill="1" applyBorder="1" applyAlignment="1">
      <alignment horizontal="center" vertical="center" wrapText="1"/>
      <protection/>
    </xf>
    <xf numFmtId="0" fontId="27" fillId="7" borderId="55" xfId="0" applyFont="1" applyFill="1" applyBorder="1" applyAlignment="1">
      <alignment horizontal="center" vertical="center" wrapText="1"/>
    </xf>
    <xf numFmtId="0" fontId="27" fillId="5" borderId="69" xfId="0" applyFont="1" applyFill="1" applyBorder="1" applyAlignment="1">
      <alignment horizontal="center" vertical="center" wrapText="1"/>
    </xf>
    <xf numFmtId="0" fontId="48" fillId="5" borderId="70" xfId="95" applyFont="1" applyFill="1" applyBorder="1" applyAlignment="1">
      <alignment horizontal="center" vertical="center" wrapText="1"/>
      <protection/>
    </xf>
    <xf numFmtId="0" fontId="48" fillId="2" borderId="75" xfId="95" applyFont="1" applyFill="1" applyBorder="1" applyAlignment="1">
      <alignment horizontal="center" vertical="center" wrapText="1"/>
      <protection/>
    </xf>
    <xf numFmtId="0" fontId="48" fillId="7" borderId="55" xfId="95" applyFont="1" applyFill="1" applyBorder="1" applyAlignment="1">
      <alignment horizontal="center" vertical="center" wrapText="1"/>
      <protection/>
    </xf>
    <xf numFmtId="0" fontId="48" fillId="7" borderId="55" xfId="0" applyFont="1" applyFill="1" applyBorder="1" applyAlignment="1">
      <alignment horizontal="center" vertical="center" wrapText="1"/>
    </xf>
    <xf numFmtId="0" fontId="53" fillId="7" borderId="55" xfId="95" applyFont="1" applyFill="1" applyBorder="1" applyAlignment="1">
      <alignment horizontal="center" vertical="center" wrapText="1"/>
      <protection/>
    </xf>
    <xf numFmtId="0" fontId="3" fillId="3" borderId="83" xfId="95" applyFont="1" applyFill="1" applyBorder="1" applyAlignment="1" quotePrefix="1">
      <alignment horizontal="left" vertical="center" wrapText="1"/>
      <protection/>
    </xf>
    <xf numFmtId="0" fontId="3" fillId="2" borderId="46" xfId="95" applyFont="1" applyFill="1" applyBorder="1" applyAlignment="1" quotePrefix="1">
      <alignment horizontal="left" vertical="center" wrapText="1"/>
      <protection/>
    </xf>
    <xf numFmtId="0" fontId="3" fillId="2" borderId="0" xfId="95" applyFont="1" applyFill="1" applyBorder="1" applyAlignment="1" quotePrefix="1">
      <alignment horizontal="left" vertical="center" wrapText="1"/>
      <protection/>
    </xf>
    <xf numFmtId="0" fontId="3" fillId="4" borderId="46" xfId="0" applyFont="1" applyFill="1" applyBorder="1" applyAlignment="1" quotePrefix="1">
      <alignment horizontal="left" vertical="center" wrapText="1"/>
    </xf>
    <xf numFmtId="0" fontId="3" fillId="4" borderId="0" xfId="0" applyFont="1" applyFill="1" applyBorder="1" applyAlignment="1" quotePrefix="1">
      <alignment horizontal="left" vertical="center" wrapText="1"/>
    </xf>
    <xf numFmtId="0" fontId="3" fillId="4" borderId="82" xfId="0" applyFont="1" applyFill="1" applyBorder="1" applyAlignment="1" quotePrefix="1">
      <alignment horizontal="left" vertical="center" wrapText="1"/>
    </xf>
    <xf numFmtId="0" fontId="97" fillId="56" borderId="43" xfId="95" applyFont="1" applyFill="1" applyBorder="1" applyAlignment="1">
      <alignment horizontal="center" vertical="center" wrapText="1"/>
      <protection/>
    </xf>
    <xf numFmtId="0" fontId="97" fillId="56" borderId="46" xfId="95" applyFont="1" applyFill="1" applyBorder="1" applyAlignment="1">
      <alignment horizontal="center" vertical="center" wrapText="1"/>
      <protection/>
    </xf>
    <xf numFmtId="0" fontId="97" fillId="56" borderId="84" xfId="95" applyFont="1" applyFill="1" applyBorder="1" applyAlignment="1">
      <alignment horizontal="center" vertical="center" wrapText="1"/>
      <protection/>
    </xf>
    <xf numFmtId="0" fontId="0" fillId="0" borderId="68" xfId="0" applyBorder="1" applyAlignment="1">
      <alignment horizontal="center" vertical="center" wrapText="1"/>
    </xf>
    <xf numFmtId="0" fontId="99" fillId="0" borderId="68" xfId="0" applyFont="1" applyBorder="1" applyAlignment="1">
      <alignment horizontal="center" vertical="center" wrapText="1"/>
    </xf>
    <xf numFmtId="0" fontId="0" fillId="0" borderId="73" xfId="0" applyBorder="1" applyAlignment="1">
      <alignment horizontal="center" vertical="center" wrapText="1"/>
    </xf>
    <xf numFmtId="0" fontId="99" fillId="0" borderId="73" xfId="0" applyFont="1" applyBorder="1" applyAlignment="1">
      <alignment horizontal="center" vertical="center" wrapText="1"/>
    </xf>
    <xf numFmtId="0" fontId="0" fillId="0" borderId="75" xfId="0" applyBorder="1" applyAlignment="1">
      <alignment horizontal="center" vertical="center" wrapText="1"/>
    </xf>
    <xf numFmtId="0" fontId="0" fillId="0" borderId="76" xfId="0" applyBorder="1" applyAlignment="1">
      <alignment horizontal="center" vertical="center" wrapText="1"/>
    </xf>
    <xf numFmtId="0" fontId="3" fillId="2" borderId="68" xfId="0" applyFont="1" applyFill="1" applyBorder="1" applyAlignment="1" quotePrefix="1">
      <alignment vertical="center" wrapText="1"/>
    </xf>
    <xf numFmtId="0" fontId="27" fillId="3" borderId="59" xfId="95" applyFont="1" applyFill="1" applyBorder="1" applyAlignment="1">
      <alignment horizontal="center" vertical="center" wrapText="1"/>
      <protection/>
    </xf>
    <xf numFmtId="0" fontId="27" fillId="2" borderId="56" xfId="0" applyFont="1" applyFill="1" applyBorder="1" applyAlignment="1">
      <alignment horizontal="center" vertical="center" wrapText="1"/>
    </xf>
    <xf numFmtId="0" fontId="27" fillId="2" borderId="59" xfId="0" applyFont="1" applyFill="1" applyBorder="1" applyAlignment="1">
      <alignment horizontal="center" vertical="center" wrapText="1"/>
    </xf>
    <xf numFmtId="0" fontId="27" fillId="2" borderId="61" xfId="95" applyFont="1" applyFill="1" applyBorder="1" applyAlignment="1">
      <alignment horizontal="center" vertical="center" wrapText="1"/>
      <protection/>
    </xf>
    <xf numFmtId="0" fontId="27" fillId="4" borderId="56" xfId="95" applyFont="1" applyFill="1" applyBorder="1" applyAlignment="1">
      <alignment horizontal="center" vertical="center" wrapText="1"/>
      <protection/>
    </xf>
    <xf numFmtId="0" fontId="27" fillId="7" borderId="56" xfId="95" applyFont="1" applyFill="1" applyBorder="1" applyAlignment="1">
      <alignment horizontal="center" vertical="center" wrapText="1"/>
      <protection/>
    </xf>
    <xf numFmtId="0" fontId="38" fillId="4" borderId="0" xfId="97" applyNumberFormat="1" applyFont="1" applyFill="1" applyBorder="1" applyAlignment="1" applyProtection="1">
      <alignment vertical="center" wrapText="1"/>
      <protection/>
    </xf>
    <xf numFmtId="0" fontId="38" fillId="52" borderId="0" xfId="97" applyNumberFormat="1" applyFont="1" applyFill="1" applyBorder="1" applyAlignment="1" applyProtection="1">
      <alignment vertical="center" wrapText="1"/>
      <protection/>
    </xf>
    <xf numFmtId="0" fontId="27" fillId="0" borderId="51" xfId="0" applyFont="1" applyBorder="1" applyAlignment="1" applyProtection="1">
      <alignment horizontal="center" vertical="center" wrapText="1"/>
      <protection/>
    </xf>
    <xf numFmtId="0" fontId="27" fillId="0" borderId="35" xfId="0" applyFont="1" applyBorder="1" applyAlignment="1" applyProtection="1">
      <alignment horizontal="center" vertical="center" wrapText="1"/>
      <protection/>
    </xf>
    <xf numFmtId="0" fontId="38" fillId="61" borderId="31" xfId="97" applyNumberFormat="1" applyFont="1" applyFill="1" applyBorder="1" applyAlignment="1" applyProtection="1">
      <alignment horizontal="left" vertical="center"/>
      <protection/>
    </xf>
    <xf numFmtId="0" fontId="38" fillId="61" borderId="0" xfId="97" applyNumberFormat="1" applyFont="1" applyFill="1" applyBorder="1" applyAlignment="1" applyProtection="1">
      <alignment horizontal="left" vertical="center"/>
      <protection/>
    </xf>
    <xf numFmtId="0" fontId="38" fillId="61" borderId="32" xfId="97" applyNumberFormat="1" applyFont="1" applyFill="1" applyBorder="1" applyAlignment="1" applyProtection="1">
      <alignment horizontal="left" vertical="center"/>
      <protection/>
    </xf>
    <xf numFmtId="0" fontId="40" fillId="61" borderId="0" xfId="0" applyFont="1" applyFill="1" applyBorder="1" applyAlignment="1">
      <alignment horizontal="left" vertical="center"/>
    </xf>
    <xf numFmtId="0" fontId="40" fillId="61" borderId="32" xfId="0" applyFont="1" applyFill="1" applyBorder="1" applyAlignment="1">
      <alignment horizontal="left" vertical="center"/>
    </xf>
    <xf numFmtId="0" fontId="25" fillId="53" borderId="0" xfId="97" applyFont="1" applyFill="1" applyBorder="1" applyAlignment="1" applyProtection="1" quotePrefix="1">
      <alignment horizontal="left" vertical="center" wrapText="1"/>
      <protection/>
    </xf>
    <xf numFmtId="0" fontId="25" fillId="53" borderId="32" xfId="97" applyFont="1" applyFill="1" applyBorder="1" applyAlignment="1" applyProtection="1" quotePrefix="1">
      <alignment horizontal="left" vertical="center" wrapText="1"/>
      <protection/>
    </xf>
    <xf numFmtId="0" fontId="100" fillId="53" borderId="0" xfId="97" applyFont="1" applyFill="1" applyBorder="1" applyAlignment="1" applyProtection="1">
      <alignment horizontal="left" vertical="center" wrapText="1"/>
      <protection/>
    </xf>
    <xf numFmtId="0" fontId="101" fillId="53" borderId="0" xfId="97" applyFont="1" applyFill="1" applyBorder="1" applyAlignment="1" applyProtection="1">
      <alignment horizontal="left" vertical="center" wrapText="1"/>
      <protection/>
    </xf>
    <xf numFmtId="0" fontId="101" fillId="53" borderId="32" xfId="97" applyFont="1" applyFill="1" applyBorder="1" applyAlignment="1" applyProtection="1">
      <alignment horizontal="left" vertical="center" wrapText="1"/>
      <protection/>
    </xf>
    <xf numFmtId="0" fontId="102" fillId="62" borderId="85" xfId="97" applyFont="1" applyFill="1" applyBorder="1" applyAlignment="1" applyProtection="1">
      <alignment horizontal="center" vertical="center" wrapText="1"/>
      <protection/>
    </xf>
    <xf numFmtId="0" fontId="88" fillId="62" borderId="86" xfId="97" applyFont="1" applyFill="1" applyBorder="1" applyAlignment="1" applyProtection="1">
      <alignment horizontal="center" vertical="center"/>
      <protection/>
    </xf>
    <xf numFmtId="0" fontId="88" fillId="62" borderId="87" xfId="97" applyFont="1" applyFill="1" applyBorder="1" applyAlignment="1" applyProtection="1">
      <alignment horizontal="center" vertical="center"/>
      <protection/>
    </xf>
    <xf numFmtId="0" fontId="88" fillId="62" borderId="31" xfId="97" applyFont="1" applyFill="1" applyBorder="1" applyAlignment="1" applyProtection="1">
      <alignment horizontal="center" vertical="center"/>
      <protection/>
    </xf>
    <xf numFmtId="0" fontId="88" fillId="62" borderId="0" xfId="97" applyFont="1" applyFill="1" applyBorder="1" applyAlignment="1" applyProtection="1">
      <alignment horizontal="center" vertical="center"/>
      <protection/>
    </xf>
    <xf numFmtId="0" fontId="88" fillId="62" borderId="32" xfId="97" applyFont="1" applyFill="1" applyBorder="1" applyAlignment="1" applyProtection="1">
      <alignment horizontal="center" vertical="center"/>
      <protection/>
    </xf>
    <xf numFmtId="0" fontId="46" fillId="61" borderId="85" xfId="77" applyFont="1" applyFill="1" applyBorder="1" applyAlignment="1" applyProtection="1">
      <alignment horizontal="left" vertical="center"/>
      <protection/>
    </xf>
    <xf numFmtId="0" fontId="46" fillId="61" borderId="86" xfId="77" applyFont="1" applyFill="1" applyBorder="1" applyAlignment="1" applyProtection="1">
      <alignment horizontal="left" vertical="center"/>
      <protection/>
    </xf>
    <xf numFmtId="0" fontId="46" fillId="61" borderId="87" xfId="77" applyFont="1" applyFill="1" applyBorder="1" applyAlignment="1" applyProtection="1">
      <alignment horizontal="left" vertical="center"/>
      <protection/>
    </xf>
    <xf numFmtId="0" fontId="46" fillId="61" borderId="31" xfId="77" applyFont="1" applyFill="1" applyBorder="1" applyAlignment="1" applyProtection="1">
      <alignment horizontal="left" vertical="center"/>
      <protection/>
    </xf>
    <xf numFmtId="0" fontId="46" fillId="61" borderId="0" xfId="77" applyFont="1" applyFill="1" applyBorder="1" applyAlignment="1" applyProtection="1">
      <alignment horizontal="left" vertical="center"/>
      <protection/>
    </xf>
    <xf numFmtId="0" fontId="46" fillId="61" borderId="32" xfId="77" applyFont="1" applyFill="1" applyBorder="1" applyAlignment="1" applyProtection="1">
      <alignment horizontal="left" vertical="center"/>
      <protection/>
    </xf>
    <xf numFmtId="0" fontId="46" fillId="61" borderId="33" xfId="77" applyFont="1" applyFill="1" applyBorder="1" applyAlignment="1" applyProtection="1">
      <alignment horizontal="left" vertical="center"/>
      <protection/>
    </xf>
    <xf numFmtId="0" fontId="46" fillId="61" borderId="88" xfId="77" applyFont="1" applyFill="1" applyBorder="1" applyAlignment="1" applyProtection="1">
      <alignment horizontal="left" vertical="center"/>
      <protection/>
    </xf>
    <xf numFmtId="0" fontId="46" fillId="61" borderId="89" xfId="77" applyFont="1" applyFill="1" applyBorder="1" applyAlignment="1" applyProtection="1">
      <alignment horizontal="left" vertical="center"/>
      <protection/>
    </xf>
    <xf numFmtId="0" fontId="25" fillId="53" borderId="0" xfId="97" applyFont="1" applyFill="1" applyBorder="1" applyAlignment="1" applyProtection="1" quotePrefix="1">
      <alignment horizontal="left" vertical="top" wrapText="1"/>
      <protection/>
    </xf>
    <xf numFmtId="0" fontId="25" fillId="53" borderId="32" xfId="97" applyFont="1" applyFill="1" applyBorder="1" applyAlignment="1" applyProtection="1" quotePrefix="1">
      <alignment horizontal="left" vertical="top" wrapText="1"/>
      <protection/>
    </xf>
    <xf numFmtId="0" fontId="25" fillId="0" borderId="31" xfId="0" applyFont="1" applyBorder="1" applyAlignment="1" applyProtection="1">
      <alignment horizontal="left" vertical="center" wrapText="1"/>
      <protection/>
    </xf>
    <xf numFmtId="0" fontId="25" fillId="0" borderId="0" xfId="0" applyFont="1" applyBorder="1" applyAlignment="1" applyProtection="1">
      <alignment horizontal="left" vertical="center" wrapText="1"/>
      <protection/>
    </xf>
    <xf numFmtId="0" fontId="25" fillId="0" borderId="32" xfId="0" applyFont="1" applyBorder="1" applyAlignment="1" applyProtection="1">
      <alignment horizontal="left" vertical="center" wrapText="1"/>
      <protection/>
    </xf>
    <xf numFmtId="0" fontId="27" fillId="53" borderId="85" xfId="0" applyFont="1" applyFill="1" applyBorder="1" applyAlignment="1">
      <alignment horizontal="center" vertical="center" wrapText="1"/>
    </xf>
    <xf numFmtId="0" fontId="27" fillId="53" borderId="31" xfId="0" applyFont="1" applyFill="1" applyBorder="1" applyAlignment="1">
      <alignment horizontal="center" vertical="center" wrapText="1"/>
    </xf>
    <xf numFmtId="0" fontId="27" fillId="53" borderId="33" xfId="0" applyFont="1" applyFill="1" applyBorder="1" applyAlignment="1">
      <alignment horizontal="center" vertical="center" wrapText="1"/>
    </xf>
    <xf numFmtId="0" fontId="3" fillId="53" borderId="87" xfId="0" applyFont="1" applyFill="1" applyBorder="1" applyAlignment="1" quotePrefix="1">
      <alignment horizontal="center" vertical="center" wrapText="1"/>
    </xf>
    <xf numFmtId="0" fontId="3" fillId="53" borderId="32" xfId="0" applyFont="1" applyFill="1" applyBorder="1" applyAlignment="1" quotePrefix="1">
      <alignment horizontal="center" vertical="center" wrapText="1"/>
    </xf>
    <xf numFmtId="0" fontId="3" fillId="53" borderId="89" xfId="0" applyFont="1" applyFill="1" applyBorder="1" applyAlignment="1" quotePrefix="1">
      <alignment horizontal="center" vertical="center" wrapText="1"/>
    </xf>
    <xf numFmtId="0" fontId="3" fillId="7" borderId="55" xfId="0" applyFont="1" applyFill="1" applyBorder="1" applyAlignment="1" quotePrefix="1">
      <alignment horizontal="left" wrapText="1"/>
    </xf>
    <xf numFmtId="0" fontId="3" fillId="7" borderId="54" xfId="0" applyFont="1" applyFill="1" applyBorder="1" applyAlignment="1" quotePrefix="1">
      <alignment horizontal="left" wrapText="1"/>
    </xf>
    <xf numFmtId="0" fontId="3" fillId="2" borderId="75" xfId="0" applyFont="1" applyFill="1" applyBorder="1" applyAlignment="1">
      <alignment horizontal="left" vertical="center" wrapText="1"/>
    </xf>
    <xf numFmtId="0" fontId="3" fillId="2" borderId="90" xfId="0" applyFont="1" applyFill="1" applyBorder="1" applyAlignment="1">
      <alignment horizontal="left" vertical="center" wrapText="1"/>
    </xf>
    <xf numFmtId="0" fontId="3" fillId="7" borderId="55" xfId="0" applyFont="1" applyFill="1" applyBorder="1" applyAlignment="1">
      <alignment horizontal="left" vertical="center" wrapText="1"/>
    </xf>
    <xf numFmtId="0" fontId="3" fillId="7" borderId="54" xfId="0" applyFont="1" applyFill="1" applyBorder="1" applyAlignment="1">
      <alignment horizontal="left" vertical="center" wrapText="1"/>
    </xf>
    <xf numFmtId="0" fontId="3" fillId="7" borderId="55" xfId="95" applyFont="1" applyFill="1" applyBorder="1" applyAlignment="1" quotePrefix="1">
      <alignment horizontal="left" vertical="center" wrapText="1"/>
      <protection/>
    </xf>
    <xf numFmtId="0" fontId="3" fillId="7" borderId="54" xfId="95" applyFont="1" applyFill="1" applyBorder="1" applyAlignment="1" quotePrefix="1">
      <alignment horizontal="left" vertical="center" wrapText="1"/>
      <protection/>
    </xf>
    <xf numFmtId="0" fontId="3" fillId="5" borderId="70" xfId="0" applyFont="1" applyFill="1" applyBorder="1" applyAlignment="1" quotePrefix="1">
      <alignment horizontal="left" vertical="center" wrapText="1"/>
    </xf>
    <xf numFmtId="0" fontId="3" fillId="5" borderId="91" xfId="0" applyFont="1" applyFill="1" applyBorder="1" applyAlignment="1" quotePrefix="1">
      <alignment horizontal="left" vertical="center" wrapText="1"/>
    </xf>
    <xf numFmtId="0" fontId="3" fillId="7" borderId="92" xfId="95" applyFont="1" applyFill="1" applyBorder="1" applyAlignment="1" quotePrefix="1">
      <alignment horizontal="left" vertical="center" wrapText="1"/>
      <protection/>
    </xf>
    <xf numFmtId="0" fontId="3" fillId="7" borderId="55" xfId="95" applyFont="1" applyFill="1" applyBorder="1" applyAlignment="1">
      <alignment horizontal="left" vertical="center" wrapText="1"/>
      <protection/>
    </xf>
    <xf numFmtId="0" fontId="3" fillId="7" borderId="54" xfId="95" applyFont="1" applyFill="1" applyBorder="1" applyAlignment="1">
      <alignment horizontal="left" vertical="center" wrapText="1"/>
      <protection/>
    </xf>
    <xf numFmtId="0" fontId="3" fillId="7" borderId="55" xfId="0" applyFont="1" applyFill="1" applyBorder="1" applyAlignment="1" quotePrefix="1">
      <alignment horizontal="left" vertical="center" wrapText="1"/>
    </xf>
    <xf numFmtId="0" fontId="3" fillId="7" borderId="54" xfId="0" applyFont="1" applyFill="1" applyBorder="1" applyAlignment="1" quotePrefix="1">
      <alignment horizontal="left" vertical="center" wrapText="1"/>
    </xf>
    <xf numFmtId="0" fontId="3" fillId="57" borderId="55" xfId="95" applyFont="1" applyFill="1" applyBorder="1" applyAlignment="1">
      <alignment horizontal="left" vertical="center" wrapText="1"/>
      <protection/>
    </xf>
    <xf numFmtId="0" fontId="3" fillId="57" borderId="54" xfId="95" applyFont="1" applyFill="1" applyBorder="1" applyAlignment="1">
      <alignment horizontal="left" vertical="center" wrapText="1"/>
      <protection/>
    </xf>
    <xf numFmtId="0" fontId="3" fillId="2" borderId="55" xfId="95" applyFont="1" applyFill="1" applyBorder="1" applyAlignment="1">
      <alignment horizontal="left" vertical="center" wrapText="1"/>
      <protection/>
    </xf>
    <xf numFmtId="0" fontId="3" fillId="2" borderId="54" xfId="95" applyFont="1" applyFill="1" applyBorder="1" applyAlignment="1">
      <alignment horizontal="left" vertical="center" wrapText="1"/>
      <protection/>
    </xf>
    <xf numFmtId="0" fontId="3" fillId="3" borderId="55" xfId="95" applyFont="1" applyFill="1" applyBorder="1" applyAlignment="1">
      <alignment horizontal="left" vertical="center" wrapText="1"/>
      <protection/>
    </xf>
    <xf numFmtId="0" fontId="3" fillId="3" borderId="54" xfId="95" applyFont="1" applyFill="1" applyBorder="1" applyAlignment="1">
      <alignment horizontal="left" vertical="center" wrapText="1"/>
      <protection/>
    </xf>
    <xf numFmtId="0" fontId="93" fillId="4" borderId="93" xfId="95" applyFont="1" applyFill="1" applyBorder="1" applyAlignment="1">
      <alignment horizontal="center" vertical="center" wrapText="1"/>
      <protection/>
    </xf>
    <xf numFmtId="0" fontId="93" fillId="4" borderId="94" xfId="95" applyFont="1" applyFill="1" applyBorder="1" applyAlignment="1">
      <alignment horizontal="center" vertical="center" wrapText="1"/>
      <protection/>
    </xf>
    <xf numFmtId="0" fontId="93" fillId="4" borderId="95" xfId="95" applyFont="1" applyFill="1" applyBorder="1" applyAlignment="1">
      <alignment horizontal="center" vertical="center" wrapText="1"/>
      <protection/>
    </xf>
    <xf numFmtId="0" fontId="93" fillId="4" borderId="96" xfId="95" applyFont="1" applyFill="1" applyBorder="1" applyAlignment="1">
      <alignment horizontal="center" vertical="center" wrapText="1"/>
      <protection/>
    </xf>
    <xf numFmtId="0" fontId="103" fillId="53" borderId="85" xfId="95" applyFont="1" applyFill="1" applyBorder="1" applyAlignment="1" applyProtection="1">
      <alignment horizontal="center" vertical="center" wrapText="1"/>
      <protection/>
    </xf>
    <xf numFmtId="0" fontId="103" fillId="53" borderId="86" xfId="95" applyFont="1" applyFill="1" applyBorder="1" applyAlignment="1" applyProtection="1">
      <alignment horizontal="center" vertical="center" wrapText="1"/>
      <protection/>
    </xf>
    <xf numFmtId="0" fontId="103" fillId="53" borderId="87" xfId="95" applyFont="1" applyFill="1" applyBorder="1" applyAlignment="1" applyProtection="1">
      <alignment horizontal="center" vertical="center" wrapText="1"/>
      <protection/>
    </xf>
    <xf numFmtId="0" fontId="100" fillId="4" borderId="31" xfId="97" applyNumberFormat="1" applyFont="1" applyFill="1" applyBorder="1" applyAlignment="1" applyProtection="1">
      <alignment horizontal="center" vertical="center" wrapText="1"/>
      <protection/>
    </xf>
    <xf numFmtId="0" fontId="100" fillId="4" borderId="0" xfId="97" applyNumberFormat="1" applyFont="1" applyFill="1" applyBorder="1" applyAlignment="1" applyProtection="1">
      <alignment horizontal="center" vertical="center" wrapText="1"/>
      <protection/>
    </xf>
    <xf numFmtId="0" fontId="48" fillId="7" borderId="97" xfId="95" applyFont="1" applyFill="1" applyBorder="1" applyAlignment="1">
      <alignment horizontal="center" vertical="center" wrapText="1"/>
      <protection/>
    </xf>
    <xf numFmtId="0" fontId="48" fillId="7" borderId="98" xfId="95" applyFont="1" applyFill="1" applyBorder="1" applyAlignment="1">
      <alignment horizontal="center" vertical="center" wrapText="1"/>
      <protection/>
    </xf>
    <xf numFmtId="0" fontId="48" fillId="7" borderId="99" xfId="95" applyFont="1" applyFill="1" applyBorder="1" applyAlignment="1">
      <alignment horizontal="center" vertical="center" wrapText="1"/>
      <protection/>
    </xf>
    <xf numFmtId="0" fontId="104" fillId="63" borderId="0" xfId="95" applyFont="1" applyFill="1" applyAlignment="1">
      <alignment horizontal="center" vertical="center" wrapText="1"/>
      <protection/>
    </xf>
    <xf numFmtId="0" fontId="104" fillId="63" borderId="82" xfId="95" applyFont="1" applyFill="1" applyBorder="1" applyAlignment="1">
      <alignment horizontal="center" vertical="center" wrapText="1"/>
      <protection/>
    </xf>
    <xf numFmtId="0" fontId="96" fillId="55" borderId="46" xfId="95" applyFont="1" applyFill="1" applyBorder="1" applyAlignment="1">
      <alignment horizontal="center" vertical="center" wrapText="1"/>
      <protection/>
    </xf>
    <xf numFmtId="0" fontId="100" fillId="7" borderId="31" xfId="97" applyNumberFormat="1" applyFont="1" applyFill="1" applyBorder="1" applyAlignment="1" applyProtection="1">
      <alignment horizontal="center" vertical="center" wrapText="1"/>
      <protection/>
    </xf>
    <xf numFmtId="0" fontId="38" fillId="7" borderId="0" xfId="97" applyNumberFormat="1" applyFont="1" applyFill="1" applyBorder="1" applyAlignment="1" applyProtection="1">
      <alignment horizontal="center" vertical="center" wrapText="1"/>
      <protection/>
    </xf>
    <xf numFmtId="0" fontId="48" fillId="4" borderId="46" xfId="95" applyFont="1" applyFill="1" applyBorder="1" applyAlignment="1" quotePrefix="1">
      <alignment horizontal="center" vertical="center" wrapText="1"/>
      <protection/>
    </xf>
    <xf numFmtId="0" fontId="48" fillId="4" borderId="0" xfId="95" applyFont="1" applyFill="1" applyBorder="1" applyAlignment="1" quotePrefix="1">
      <alignment horizontal="center" vertical="center" wrapText="1"/>
      <protection/>
    </xf>
    <xf numFmtId="0" fontId="48" fillId="4" borderId="82" xfId="95" applyFont="1" applyFill="1" applyBorder="1" applyAlignment="1" quotePrefix="1">
      <alignment horizontal="center" vertical="center" wrapText="1"/>
      <protection/>
    </xf>
    <xf numFmtId="0" fontId="48" fillId="2" borderId="46" xfId="95" applyFont="1" applyFill="1" applyBorder="1" applyAlignment="1">
      <alignment horizontal="center" vertical="center" wrapText="1"/>
      <protection/>
    </xf>
    <xf numFmtId="0" fontId="48" fillId="2" borderId="0" xfId="95" applyFont="1" applyFill="1" applyBorder="1" applyAlignment="1">
      <alignment horizontal="center" vertical="center" wrapText="1"/>
      <protection/>
    </xf>
    <xf numFmtId="0" fontId="48" fillId="2" borderId="82" xfId="95" applyFont="1" applyFill="1" applyBorder="1" applyAlignment="1">
      <alignment horizontal="center" vertical="center" wrapText="1"/>
      <protection/>
    </xf>
    <xf numFmtId="0" fontId="93" fillId="7" borderId="28" xfId="95" applyFont="1" applyFill="1" applyBorder="1" applyAlignment="1">
      <alignment horizontal="left" vertical="center" wrapText="1"/>
      <protection/>
    </xf>
    <xf numFmtId="0" fontId="93" fillId="7" borderId="0" xfId="95" applyFont="1" applyFill="1" applyBorder="1" applyAlignment="1">
      <alignment horizontal="left" vertical="center" wrapText="1"/>
      <protection/>
    </xf>
    <xf numFmtId="0" fontId="93" fillId="7" borderId="32" xfId="95" applyFont="1" applyFill="1" applyBorder="1" applyAlignment="1">
      <alignment horizontal="left" vertical="center" wrapText="1"/>
      <protection/>
    </xf>
    <xf numFmtId="0" fontId="93" fillId="7" borderId="100" xfId="95" applyFont="1" applyFill="1" applyBorder="1" applyAlignment="1">
      <alignment horizontal="left" vertical="center" wrapText="1"/>
      <protection/>
    </xf>
    <xf numFmtId="0" fontId="93" fillId="7" borderId="101" xfId="95" applyFont="1" applyFill="1" applyBorder="1" applyAlignment="1">
      <alignment horizontal="left" vertical="center" wrapText="1"/>
      <protection/>
    </xf>
    <xf numFmtId="0" fontId="93" fillId="7" borderId="102" xfId="95" applyFont="1" applyFill="1" applyBorder="1" applyAlignment="1">
      <alignment horizontal="left" vertical="center" wrapText="1"/>
      <protection/>
    </xf>
    <xf numFmtId="0" fontId="93" fillId="2" borderId="103" xfId="95" applyFont="1" applyFill="1" applyBorder="1" applyAlignment="1">
      <alignment horizontal="center" vertical="center" wrapText="1"/>
      <protection/>
    </xf>
    <xf numFmtId="0" fontId="93" fillId="2" borderId="104" xfId="95" applyFont="1" applyFill="1" applyBorder="1" applyAlignment="1">
      <alignment horizontal="center" vertical="center" wrapText="1"/>
      <protection/>
    </xf>
    <xf numFmtId="0" fontId="3" fillId="53" borderId="86" xfId="0" applyFont="1" applyFill="1" applyBorder="1" applyAlignment="1" quotePrefix="1">
      <alignment horizontal="center" vertical="center" wrapText="1"/>
    </xf>
    <xf numFmtId="0" fontId="3" fillId="53" borderId="0" xfId="0" applyFont="1" applyFill="1" applyBorder="1" applyAlignment="1" quotePrefix="1">
      <alignment horizontal="center" vertical="center" wrapText="1"/>
    </xf>
    <xf numFmtId="0" fontId="3" fillId="53" borderId="88" xfId="0" applyFont="1" applyFill="1" applyBorder="1" applyAlignment="1" quotePrefix="1">
      <alignment horizontal="center" vertical="center" wrapText="1"/>
    </xf>
    <xf numFmtId="0" fontId="48" fillId="4" borderId="105" xfId="95" applyFont="1" applyFill="1" applyBorder="1" applyAlignment="1">
      <alignment horizontal="center" vertical="center" wrapText="1"/>
      <protection/>
    </xf>
    <xf numFmtId="0" fontId="48" fillId="4" borderId="106" xfId="95" applyFont="1" applyFill="1" applyBorder="1" applyAlignment="1">
      <alignment horizontal="center" vertical="center" wrapText="1"/>
      <protection/>
    </xf>
    <xf numFmtId="0" fontId="48" fillId="4" borderId="107" xfId="95" applyFont="1" applyFill="1" applyBorder="1" applyAlignment="1">
      <alignment horizontal="center" vertical="center" wrapText="1"/>
      <protection/>
    </xf>
    <xf numFmtId="0" fontId="48" fillId="7" borderId="105" xfId="95" applyFont="1" applyFill="1" applyBorder="1" applyAlignment="1">
      <alignment horizontal="center" vertical="center" wrapText="1"/>
      <protection/>
    </xf>
    <xf numFmtId="0" fontId="48" fillId="7" borderId="106" xfId="95" applyFont="1" applyFill="1" applyBorder="1" applyAlignment="1">
      <alignment horizontal="center" vertical="center" wrapText="1"/>
      <protection/>
    </xf>
    <xf numFmtId="0" fontId="48" fillId="7" borderId="107" xfId="95" applyFont="1" applyFill="1" applyBorder="1" applyAlignment="1">
      <alignment horizontal="center" vertical="center" wrapText="1"/>
      <protection/>
    </xf>
    <xf numFmtId="0" fontId="100" fillId="2" borderId="31" xfId="97" applyNumberFormat="1" applyFont="1" applyFill="1" applyBorder="1" applyAlignment="1" applyProtection="1">
      <alignment horizontal="center" vertical="center" wrapText="1"/>
      <protection/>
    </xf>
    <xf numFmtId="0" fontId="38" fillId="2" borderId="0" xfId="97" applyNumberFormat="1" applyFont="1" applyFill="1" applyBorder="1" applyAlignment="1" applyProtection="1">
      <alignment horizontal="center" vertical="center" wrapText="1"/>
      <protection/>
    </xf>
    <xf numFmtId="0" fontId="48" fillId="3" borderId="108" xfId="95" applyFont="1" applyFill="1" applyBorder="1" applyAlignment="1">
      <alignment horizontal="center" vertical="center" wrapText="1"/>
      <protection/>
    </xf>
    <xf numFmtId="0" fontId="48" fillId="3" borderId="109" xfId="95" applyFont="1" applyFill="1" applyBorder="1" applyAlignment="1">
      <alignment horizontal="center" vertical="center" wrapText="1"/>
      <protection/>
    </xf>
    <xf numFmtId="0" fontId="48" fillId="3" borderId="110" xfId="95" applyFont="1" applyFill="1" applyBorder="1" applyAlignment="1">
      <alignment horizontal="center" vertical="center" wrapText="1"/>
      <protection/>
    </xf>
    <xf numFmtId="0" fontId="48" fillId="2" borderId="105" xfId="95" applyFont="1" applyFill="1" applyBorder="1" applyAlignment="1">
      <alignment horizontal="center" vertical="center" wrapText="1"/>
      <protection/>
    </xf>
    <xf numFmtId="0" fontId="48" fillId="2" borderId="106" xfId="95" applyFont="1" applyFill="1" applyBorder="1" applyAlignment="1">
      <alignment horizontal="center" vertical="center" wrapText="1"/>
      <protection/>
    </xf>
    <xf numFmtId="0" fontId="48" fillId="2" borderId="107" xfId="95" applyFont="1" applyFill="1" applyBorder="1" applyAlignment="1">
      <alignment horizontal="center" vertical="center" wrapText="1"/>
      <protection/>
    </xf>
    <xf numFmtId="0" fontId="93" fillId="0" borderId="31" xfId="95" applyFont="1" applyBorder="1" applyAlignment="1">
      <alignment horizontal="center" vertical="center" wrapText="1"/>
      <protection/>
    </xf>
    <xf numFmtId="0" fontId="93" fillId="0" borderId="0" xfId="95" applyFont="1" applyBorder="1" applyAlignment="1">
      <alignment horizontal="center" vertical="center" wrapText="1"/>
      <protection/>
    </xf>
    <xf numFmtId="0" fontId="93" fillId="0" borderId="33" xfId="95" applyFont="1" applyBorder="1" applyAlignment="1">
      <alignment horizontal="center" vertical="center" wrapText="1"/>
      <protection/>
    </xf>
    <xf numFmtId="0" fontId="93" fillId="0" borderId="88" xfId="95" applyFont="1" applyBorder="1" applyAlignment="1">
      <alignment horizontal="center" vertical="center" wrapText="1"/>
      <protection/>
    </xf>
    <xf numFmtId="0" fontId="93" fillId="2" borderId="55" xfId="95" applyFont="1" applyFill="1" applyBorder="1" applyAlignment="1">
      <alignment horizontal="center" vertical="center" wrapText="1"/>
      <protection/>
    </xf>
    <xf numFmtId="0" fontId="93" fillId="2" borderId="111" xfId="95" applyFont="1" applyFill="1" applyBorder="1" applyAlignment="1">
      <alignment horizontal="center" vertical="center" wrapText="1"/>
      <protection/>
    </xf>
    <xf numFmtId="0" fontId="93" fillId="5" borderId="103" xfId="95" applyFont="1" applyFill="1" applyBorder="1" applyAlignment="1">
      <alignment horizontal="center" vertical="center" wrapText="1"/>
      <protection/>
    </xf>
    <xf numFmtId="0" fontId="93" fillId="5" borderId="104" xfId="95" applyFont="1" applyFill="1" applyBorder="1" applyAlignment="1">
      <alignment horizontal="center" vertical="center" wrapText="1"/>
      <protection/>
    </xf>
    <xf numFmtId="0" fontId="100" fillId="5" borderId="31" xfId="97" applyNumberFormat="1" applyFont="1" applyFill="1" applyBorder="1" applyAlignment="1" applyProtection="1">
      <alignment horizontal="center" vertical="center" wrapText="1"/>
      <protection/>
    </xf>
    <xf numFmtId="0" fontId="38" fillId="5" borderId="0" xfId="97" applyNumberFormat="1" applyFont="1" applyFill="1" applyBorder="1" applyAlignment="1" applyProtection="1">
      <alignment horizontal="center" vertical="center" wrapText="1"/>
      <protection/>
    </xf>
    <xf numFmtId="0" fontId="93" fillId="5" borderId="55" xfId="95" applyFont="1" applyFill="1" applyBorder="1" applyAlignment="1">
      <alignment horizontal="center" vertical="center" wrapText="1"/>
      <protection/>
    </xf>
    <xf numFmtId="0" fontId="93" fillId="5" borderId="111" xfId="95" applyFont="1" applyFill="1" applyBorder="1" applyAlignment="1">
      <alignment horizontal="center" vertical="center" wrapText="1"/>
      <protection/>
    </xf>
    <xf numFmtId="0" fontId="27" fillId="4" borderId="70" xfId="95" applyFont="1" applyFill="1" applyBorder="1" applyAlignment="1">
      <alignment horizontal="center" vertical="center" wrapText="1"/>
      <protection/>
    </xf>
    <xf numFmtId="0" fontId="27" fillId="4" borderId="68" xfId="95" applyFont="1" applyFill="1" applyBorder="1" applyAlignment="1">
      <alignment horizontal="center" vertical="center" wrapText="1"/>
      <protection/>
    </xf>
    <xf numFmtId="0" fontId="27" fillId="4" borderId="75" xfId="95" applyFont="1" applyFill="1" applyBorder="1" applyAlignment="1">
      <alignment horizontal="center" vertical="center" wrapText="1"/>
      <protection/>
    </xf>
    <xf numFmtId="0" fontId="27" fillId="7" borderId="70" xfId="95" applyFont="1" applyFill="1" applyBorder="1" applyAlignment="1">
      <alignment horizontal="center" vertical="center" wrapText="1"/>
      <protection/>
    </xf>
    <xf numFmtId="0" fontId="27" fillId="7" borderId="68" xfId="95" applyFont="1" applyFill="1" applyBorder="1" applyAlignment="1">
      <alignment horizontal="center" vertical="center" wrapText="1"/>
      <protection/>
    </xf>
    <xf numFmtId="0" fontId="27" fillId="7" borderId="80" xfId="95" applyFont="1" applyFill="1" applyBorder="1" applyAlignment="1">
      <alignment horizontal="center" vertical="center" wrapText="1"/>
      <protection/>
    </xf>
    <xf numFmtId="0" fontId="27" fillId="7" borderId="75" xfId="95" applyFont="1" applyFill="1" applyBorder="1" applyAlignment="1">
      <alignment horizontal="center" vertical="center" wrapText="1"/>
      <protection/>
    </xf>
    <xf numFmtId="0" fontId="27" fillId="2" borderId="70" xfId="0" applyFont="1" applyFill="1" applyBorder="1" applyAlignment="1">
      <alignment horizontal="center" vertical="center" wrapText="1"/>
    </xf>
    <xf numFmtId="0" fontId="27" fillId="2" borderId="68" xfId="0" applyFont="1" applyFill="1" applyBorder="1" applyAlignment="1">
      <alignment horizontal="center" vertical="center" wrapText="1"/>
    </xf>
    <xf numFmtId="0" fontId="27" fillId="2" borderId="75" xfId="0" applyFont="1" applyFill="1" applyBorder="1" applyAlignment="1">
      <alignment horizontal="center" vertical="center" wrapText="1"/>
    </xf>
    <xf numFmtId="0" fontId="27" fillId="7" borderId="70" xfId="0" applyFont="1" applyFill="1" applyBorder="1" applyAlignment="1">
      <alignment horizontal="center" vertical="center" wrapText="1"/>
    </xf>
    <xf numFmtId="0" fontId="27" fillId="7" borderId="68" xfId="0" applyFont="1" applyFill="1" applyBorder="1" applyAlignment="1">
      <alignment horizontal="center" vertical="center" wrapText="1"/>
    </xf>
    <xf numFmtId="0" fontId="27" fillId="7" borderId="75" xfId="0" applyFont="1" applyFill="1" applyBorder="1" applyAlignment="1">
      <alignment horizontal="center" vertical="center" wrapText="1"/>
    </xf>
    <xf numFmtId="0" fontId="89" fillId="64" borderId="0" xfId="95" applyFont="1" applyFill="1" applyBorder="1" applyAlignment="1" applyProtection="1">
      <alignment horizontal="center" vertical="center" wrapText="1"/>
      <protection/>
    </xf>
    <xf numFmtId="0" fontId="31" fillId="8" borderId="22" xfId="0" applyFont="1" applyFill="1" applyBorder="1" applyAlignment="1">
      <alignment horizontal="center" vertical="center" wrapText="1"/>
    </xf>
    <xf numFmtId="0" fontId="43" fillId="53" borderId="0" xfId="77" applyFont="1" applyFill="1" applyBorder="1" applyAlignment="1" applyProtection="1" quotePrefix="1">
      <alignment horizontal="left" vertical="center" wrapText="1"/>
      <protection/>
    </xf>
    <xf numFmtId="0" fontId="43" fillId="53" borderId="32" xfId="77" applyFont="1" applyFill="1" applyBorder="1" applyAlignment="1" applyProtection="1" quotePrefix="1">
      <alignment horizontal="left" vertical="center" wrapText="1"/>
      <protection/>
    </xf>
  </cellXfs>
  <cellStyles count="118">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CS_Normal" xfId="61"/>
    <cellStyle name="Cellule liée" xfId="62"/>
    <cellStyle name="Check Cell" xfId="63"/>
    <cellStyle name="Comma 2" xfId="64"/>
    <cellStyle name="Entrée" xfId="65"/>
    <cellStyle name="Euro" xfId="66"/>
    <cellStyle name="Explanatory Text" xfId="67"/>
    <cellStyle name="Good" xfId="68"/>
    <cellStyle name="Heading 1" xfId="69"/>
    <cellStyle name="Heading 2" xfId="70"/>
    <cellStyle name="Heading 3" xfId="71"/>
    <cellStyle name="Heading 4" xfId="72"/>
    <cellStyle name="Hyperlink 2" xfId="73"/>
    <cellStyle name="Hyperlink 2 2" xfId="74"/>
    <cellStyle name="Input" xfId="75"/>
    <cellStyle name="Insatisfaisant" xfId="76"/>
    <cellStyle name="Hyperlink" xfId="77"/>
    <cellStyle name="Lien hypertexte 2" xfId="78"/>
    <cellStyle name="Followed Hyperlink" xfId="79"/>
    <cellStyle name="Linked Cell" xfId="80"/>
    <cellStyle name="Comma" xfId="81"/>
    <cellStyle name="Comma [0]" xfId="82"/>
    <cellStyle name="Milliers 2" xfId="83"/>
    <cellStyle name="Milliers 2 2" xfId="84"/>
    <cellStyle name="Milliers 2 3" xfId="85"/>
    <cellStyle name="Milliers 2 4" xfId="86"/>
    <cellStyle name="Milliers 2_outil gestion des lits_TEST" xfId="87"/>
    <cellStyle name="Milliers 3" xfId="88"/>
    <cellStyle name="Milliers 4" xfId="89"/>
    <cellStyle name="Milliers 5" xfId="90"/>
    <cellStyle name="Currency" xfId="91"/>
    <cellStyle name="Currency [0]" xfId="92"/>
    <cellStyle name="Neutral" xfId="93"/>
    <cellStyle name="Neutre" xfId="94"/>
    <cellStyle name="Normal 10" xfId="95"/>
    <cellStyle name="Normal 2" xfId="96"/>
    <cellStyle name="Normal 2 2" xfId="97"/>
    <cellStyle name="Normal 2 2 2" xfId="98"/>
    <cellStyle name="Normal 2 2 2 2" xfId="99"/>
    <cellStyle name="Normal 2 2 3" xfId="100"/>
    <cellStyle name="Normal 2 2 4" xfId="101"/>
    <cellStyle name="Normal 3" xfId="102"/>
    <cellStyle name="Normal 3 2" xfId="103"/>
    <cellStyle name="Normal 3_Bassin attractivité fuite" xfId="104"/>
    <cellStyle name="Normal 4" xfId="105"/>
    <cellStyle name="Normal 5" xfId="106"/>
    <cellStyle name="Normal 5 2" xfId="107"/>
    <cellStyle name="Normal 6" xfId="108"/>
    <cellStyle name="Normal 7" xfId="109"/>
    <cellStyle name="Normal 8" xfId="110"/>
    <cellStyle name="Normal 9" xfId="111"/>
    <cellStyle name="Note" xfId="112"/>
    <cellStyle name="Output" xfId="113"/>
    <cellStyle name="Percent 2" xfId="114"/>
    <cellStyle name="Percent 3" xfId="115"/>
    <cellStyle name="Percent" xfId="116"/>
    <cellStyle name="Pourcentage 2" xfId="117"/>
    <cellStyle name="Pourcentage 3" xfId="118"/>
    <cellStyle name="Satisfaisant" xfId="119"/>
    <cellStyle name="Sortie" xfId="120"/>
    <cellStyle name="Texte explicatif" xfId="121"/>
    <cellStyle name="Title" xfId="122"/>
    <cellStyle name="Titre" xfId="123"/>
    <cellStyle name="Titre 1" xfId="124"/>
    <cellStyle name="Titre 2" xfId="125"/>
    <cellStyle name="Titre 3" xfId="126"/>
    <cellStyle name="Titre 4" xfId="127"/>
    <cellStyle name="titre2" xfId="128"/>
    <cellStyle name="Total" xfId="129"/>
    <cellStyle name="Vérification" xfId="130"/>
    <cellStyle name="Warning Text" xfId="131"/>
  </cellStyles>
  <dxfs count="8">
    <dxf>
      <fill>
        <patternFill>
          <bgColor indexed="29"/>
        </patternFill>
      </fill>
    </dxf>
    <dxf>
      <fill>
        <patternFill>
          <bgColor indexed="47"/>
        </patternFill>
      </fill>
    </dxf>
    <dxf>
      <fill>
        <patternFill>
          <bgColor indexed="42"/>
        </patternFill>
      </fill>
    </dxf>
    <dxf>
      <fill>
        <patternFill>
          <bgColor indexed="29"/>
        </patternFill>
      </fill>
    </dxf>
    <dxf>
      <fill>
        <patternFill>
          <bgColor indexed="47"/>
        </patternFill>
      </fill>
    </dxf>
    <dxf>
      <fill>
        <patternFill>
          <bgColor indexed="42"/>
        </patternFill>
      </fill>
    </dxf>
    <dxf>
      <fill>
        <patternFill>
          <bgColor theme="6" tint="0.7999799847602844"/>
        </patternFill>
      </fill>
    </dxf>
    <dxf>
      <fill>
        <patternFill>
          <bgColor theme="6"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95250</xdr:rowOff>
    </xdr:from>
    <xdr:to>
      <xdr:col>5</xdr:col>
      <xdr:colOff>38100</xdr:colOff>
      <xdr:row>4</xdr:row>
      <xdr:rowOff>123825</xdr:rowOff>
    </xdr:to>
    <xdr:pic>
      <xdr:nvPicPr>
        <xdr:cNvPr id="1" name="Image 1"/>
        <xdr:cNvPicPr preferRelativeResize="1">
          <a:picLocks noChangeAspect="1"/>
        </xdr:cNvPicPr>
      </xdr:nvPicPr>
      <xdr:blipFill>
        <a:blip r:embed="rId1"/>
        <a:stretch>
          <a:fillRect/>
        </a:stretch>
      </xdr:blipFill>
      <xdr:spPr>
        <a:xfrm>
          <a:off x="247650" y="95250"/>
          <a:ext cx="2200275" cy="762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FA\23%20Pilotage%2050%20transformations\12%20Outil%20activit&#233;\Outil%20Activit&#233;%20m&#233;dico%20&#233;conomique%202010-12-16%20HCL%20v13.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FA\23%20Pilotage%2050%20transformations\12%20Outil%20activit&#233;\CHU%20Grenoble%20v0.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Omedit\CBU%20CAQES\CAQES%202019\M&#233;thodologie%20audits%20IDF\V.2%20-%20argumentation%20hors%20r&#233;f&#233;rentiel\Outil%20IDF%20-%20audit%20argumentation%20hors%20r&#233;f&#233;rentiel%201312201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Documents%20and%20Settings\3269140\Local%20Settings\Temporary%20Internet%20Files\Content.Outlook\2L1MK98W\Outil%20audit%20DMI%20APHP%20OMEDIT%20V2%20relu%20CMP-M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élect. Etablissements Sejour"/>
      <sheetName val="1 Sélect. Etablissements Seance"/>
      <sheetName val="2. Communes de la zone"/>
      <sheetName val="3 Etab. concurrents Fin"/>
      <sheetName val="4 Capacité des établissements"/>
      <sheetName val="4. Effectifs des structures"/>
      <sheetName val="6 Bassin de recrutement Fin"/>
      <sheetName val="6 Bassin de recrutement Fin 200"/>
      <sheetName val="Tableaux"/>
      <sheetName val="Graph"/>
      <sheetName val="Diagnostic Global"/>
      <sheetName val="8 Bassin de recrutement Deb"/>
      <sheetName val="8 Bassin de recrutement Deb 200"/>
      <sheetName val="Feuil2"/>
      <sheetName val="Feuil1"/>
      <sheetName val="Panorama 2009"/>
      <sheetName val="Leadership Fin"/>
      <sheetName val="Panorama 2007"/>
      <sheetName val="Leadership Deb"/>
      <sheetName val="M - Bassin Marché"/>
      <sheetName val="CO - Bassin Marché"/>
      <sheetName val="Z - Bassin Marché"/>
      <sheetName val="Evolution PdM - M"/>
      <sheetName val="Evolution PdM - C"/>
      <sheetName val="Evolution PdM - Z"/>
      <sheetName val="Concurrents MCO"/>
      <sheetName val="Concurrents Z"/>
      <sheetName val="Indicateurs globaux"/>
      <sheetName val="Base Groupements"/>
      <sheetName val="Graph12"/>
      <sheetName val="Graphique"/>
      <sheetName val="Models Charts"/>
      <sheetName val="Base Etablissements"/>
      <sheetName val="Base finess"/>
      <sheetName val="exemple googlemap api"/>
      <sheetName val="listes"/>
      <sheetName val="Sheet2"/>
      <sheetName val="NomAbrégéD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_Bassin"/>
      <sheetName val="1 Sélect. Etablissements Sejour"/>
      <sheetName val="1 Sélect. Etablissements Seance"/>
      <sheetName val="Inputs"/>
      <sheetName val="2. Communes de la zone"/>
      <sheetName val="4 Capacité des établissements"/>
      <sheetName val="4. Effectifs des structures"/>
      <sheetName val="6 Bassin de recrutement Fin"/>
      <sheetName val="6 Bassin de recrutement Fin 200"/>
      <sheetName val="8 Bassin de recrutement Deb"/>
      <sheetName val="8 Bassin de recrutement Deb 200"/>
      <sheetName val="Feuil1"/>
      <sheetName val="Panorama"/>
      <sheetName val="Panorama 2009"/>
      <sheetName val="Leadership Fin"/>
      <sheetName val="Panorama 2007"/>
      <sheetName val="Leadership Deb"/>
      <sheetName val="Bassin"/>
      <sheetName val="M - Bassin Marché"/>
      <sheetName val="CO - Bassin Marché"/>
      <sheetName val="Z - Bassin Marché"/>
      <sheetName val="PdM"/>
      <sheetName val="Evolution PdM - M"/>
      <sheetName val="Evolution PdM - C"/>
      <sheetName val="Evolution PdM - Z"/>
      <sheetName val="Concurrents"/>
      <sheetName val="Concurrents M"/>
      <sheetName val="Concurrents C"/>
      <sheetName val="Concurrents O"/>
      <sheetName val="Concurrents Z"/>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éambule"/>
      <sheetName val="Grille d'audit"/>
      <sheetName val="BD"/>
      <sheetName val="Résultats"/>
      <sheetName val="Plan d'actions"/>
      <sheetName val="Réf"/>
      <sheetName val="liste item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ccueil"/>
      <sheetName val="Mode d'emploi"/>
      <sheetName val="Méthodologie audit1"/>
      <sheetName val="Grille audit 1"/>
      <sheetName val="Méthodologie audit2"/>
      <sheetName val="Grille audit 2"/>
      <sheetName val="Scores prop"/>
      <sheetName val="Scores"/>
      <sheetName val="Résultats"/>
      <sheetName val="BD"/>
      <sheetName val="Plan d'Actions"/>
      <sheetName val="Réf"/>
      <sheetName val="liste items"/>
    </sheetNames>
    <sheetDataSet>
      <sheetData sheetId="11">
        <row r="11">
          <cell r="A11">
            <v>0</v>
          </cell>
          <cell r="B11" t="str">
            <v>Risque structurel de l'HAD</v>
          </cell>
        </row>
        <row r="12">
          <cell r="A12">
            <v>1</v>
          </cell>
          <cell r="B12" t="str">
            <v>Politique de sécurisation de l'HAD</v>
          </cell>
        </row>
        <row r="13">
          <cell r="A13">
            <v>2</v>
          </cell>
          <cell r="B13" t="str">
            <v>Sécurisation de la prise en charge médicamenteuse</v>
          </cell>
        </row>
        <row r="14">
          <cell r="A14">
            <v>3</v>
          </cell>
          <cell r="B14" t="str">
            <v>Sécurisation du transport et du stockage</v>
          </cell>
        </row>
        <row r="17">
          <cell r="A17" t="str">
            <v>Axe 1</v>
          </cell>
          <cell r="B17">
            <v>1</v>
          </cell>
          <cell r="C17" t="str">
            <v>Prévention</v>
          </cell>
        </row>
        <row r="18">
          <cell r="A18" t="str">
            <v>Axe 2</v>
          </cell>
          <cell r="B18">
            <v>1</v>
          </cell>
          <cell r="C18" t="str">
            <v>Pilotage</v>
          </cell>
        </row>
        <row r="19">
          <cell r="A19" t="str">
            <v>Axe 3</v>
          </cell>
          <cell r="B19">
            <v>2</v>
          </cell>
          <cell r="C19" t="str">
            <v>Coordination de la prise en charge médicamenteuse</v>
          </cell>
        </row>
        <row r="20">
          <cell r="A20" t="str">
            <v>Axe 4</v>
          </cell>
          <cell r="B20">
            <v>2</v>
          </cell>
          <cell r="C20" t="str">
            <v>Prescription</v>
          </cell>
        </row>
        <row r="21">
          <cell r="A21" t="str">
            <v>Axe 5</v>
          </cell>
          <cell r="B21">
            <v>2</v>
          </cell>
          <cell r="C21" t="str">
            <v>Dispensation</v>
          </cell>
        </row>
        <row r="22">
          <cell r="A22" t="str">
            <v>Axe 6</v>
          </cell>
          <cell r="B22">
            <v>2</v>
          </cell>
          <cell r="C22" t="str">
            <v>Préparation et administration</v>
          </cell>
        </row>
        <row r="23">
          <cell r="A23" t="str">
            <v>Axe 7</v>
          </cell>
          <cell r="B23">
            <v>3</v>
          </cell>
          <cell r="C23" t="str">
            <v>Délivrance et transport</v>
          </cell>
        </row>
        <row r="24">
          <cell r="A24" t="str">
            <v>Axe 8</v>
          </cell>
          <cell r="B24">
            <v>3</v>
          </cell>
          <cell r="C24" t="str">
            <v>Stockage</v>
          </cell>
        </row>
        <row r="26">
          <cell r="A26" t="str">
            <v>ZoneSaisie1</v>
          </cell>
        </row>
        <row r="27">
          <cell r="A27" t="str">
            <v>ZoneSaisie2</v>
          </cell>
        </row>
        <row r="28">
          <cell r="A28" t="str">
            <v>ZoneSaisie3</v>
          </cell>
        </row>
        <row r="29">
          <cell r="A29" t="str">
            <v>ZoneSaisie4</v>
          </cell>
        </row>
        <row r="32">
          <cell r="A32" t="str">
            <v>A</v>
          </cell>
          <cell r="C32" t="str">
            <v>Organisations médicale et soignante</v>
          </cell>
          <cell r="D32" t="str">
            <v>ZoneSaisie1</v>
          </cell>
        </row>
        <row r="33">
          <cell r="A33" t="str">
            <v>B</v>
          </cell>
          <cell r="C33" t="str">
            <v>Modalités d'hospitalisation</v>
          </cell>
          <cell r="D33" t="str">
            <v>ZoneSaisie1</v>
          </cell>
        </row>
        <row r="34">
          <cell r="A34" t="str">
            <v>C</v>
          </cell>
          <cell r="B34" t="str">
            <v>Axe 1</v>
          </cell>
          <cell r="C34" t="str">
            <v>Protocoles / procédures (gestion manuelle ou dématérialisée)</v>
          </cell>
          <cell r="D34" t="str">
            <v>ZoneSaisie2</v>
          </cell>
        </row>
        <row r="35">
          <cell r="A35" t="str">
            <v>D</v>
          </cell>
          <cell r="B35" t="str">
            <v>Axe 1</v>
          </cell>
          <cell r="C35" t="str">
            <v>Information / formation</v>
          </cell>
          <cell r="D35" t="str">
            <v>ZoneSaisie2</v>
          </cell>
        </row>
        <row r="36">
          <cell r="A36" t="str">
            <v>E</v>
          </cell>
          <cell r="B36" t="str">
            <v>Axe 1</v>
          </cell>
          <cell r="C36" t="str">
            <v>Retour d'expérience</v>
          </cell>
          <cell r="D36" t="str">
            <v>ZoneSaisie2</v>
          </cell>
        </row>
        <row r="37">
          <cell r="A37" t="str">
            <v>F</v>
          </cell>
          <cell r="B37" t="str">
            <v>Axe 2</v>
          </cell>
          <cell r="C37" t="str">
            <v>Bon usage des médicaments</v>
          </cell>
          <cell r="D37" t="str">
            <v>ZoneSaisie2</v>
          </cell>
        </row>
        <row r="38">
          <cell r="A38" t="str">
            <v>G</v>
          </cell>
          <cell r="B38" t="str">
            <v>Axe 2</v>
          </cell>
          <cell r="C38" t="str">
            <v>Risques liés à l'informatisation</v>
          </cell>
          <cell r="D38" t="str">
            <v>ZoneSaisie2</v>
          </cell>
        </row>
        <row r="39">
          <cell r="A39" t="str">
            <v>H</v>
          </cell>
          <cell r="B39" t="str">
            <v>Axe 2</v>
          </cell>
          <cell r="C39" t="str">
            <v>Synergie avec la PUI</v>
          </cell>
          <cell r="D39" t="str">
            <v>ZoneSaisie2</v>
          </cell>
        </row>
        <row r="40">
          <cell r="A40" t="str">
            <v>I</v>
          </cell>
          <cell r="B40" t="str">
            <v>Axe 3</v>
          </cell>
          <cell r="C40" t="str">
            <v>Entrée et sortie du patient</v>
          </cell>
          <cell r="D40" t="str">
            <v>ZoneSaisie3</v>
          </cell>
        </row>
        <row r="41">
          <cell r="A41" t="str">
            <v>J</v>
          </cell>
          <cell r="B41" t="str">
            <v>Axe 3</v>
          </cell>
          <cell r="C41" t="str">
            <v>Dossier patient</v>
          </cell>
          <cell r="D41" t="str">
            <v>ZoneSaisie3</v>
          </cell>
        </row>
        <row r="42">
          <cell r="A42" t="str">
            <v>K</v>
          </cell>
          <cell r="B42" t="str">
            <v>Axe 4</v>
          </cell>
          <cell r="C42" t="str">
            <v>Prescription</v>
          </cell>
          <cell r="D42" t="str">
            <v>ZoneSaisie3</v>
          </cell>
        </row>
        <row r="43">
          <cell r="A43" t="str">
            <v>L</v>
          </cell>
          <cell r="B43" t="str">
            <v>Axe 5</v>
          </cell>
          <cell r="C43" t="str">
            <v>Analyse pharmaceutique</v>
          </cell>
          <cell r="D43" t="str">
            <v>ZoneSaisie3</v>
          </cell>
        </row>
        <row r="44">
          <cell r="A44" t="str">
            <v>M</v>
          </cell>
          <cell r="B44" t="str">
            <v>Axe 5</v>
          </cell>
          <cell r="C44" t="str">
            <v>Délivrance nominative</v>
          </cell>
          <cell r="D44" t="str">
            <v>ZoneSaisie3</v>
          </cell>
        </row>
        <row r="45">
          <cell r="A45" t="str">
            <v>N</v>
          </cell>
          <cell r="B45" t="str">
            <v>Axe 6</v>
          </cell>
          <cell r="C45" t="str">
            <v>Préparation de l'administration</v>
          </cell>
          <cell r="D45" t="str">
            <v>ZoneSaisie3</v>
          </cell>
        </row>
        <row r="46">
          <cell r="A46" t="str">
            <v>O</v>
          </cell>
          <cell r="B46" t="str">
            <v>Axe 6</v>
          </cell>
          <cell r="C46" t="str">
            <v>Administration</v>
          </cell>
          <cell r="D46" t="str">
            <v>ZoneSaisie3</v>
          </cell>
        </row>
        <row r="47">
          <cell r="A47" t="str">
            <v>P</v>
          </cell>
          <cell r="B47" t="str">
            <v>Axe 6</v>
          </cell>
          <cell r="C47" t="str">
            <v>Aide à la prise</v>
          </cell>
          <cell r="D47" t="str">
            <v>ZoneSaisie3</v>
          </cell>
        </row>
        <row r="48">
          <cell r="A48" t="str">
            <v>Q</v>
          </cell>
          <cell r="B48" t="str">
            <v>Axe 7</v>
          </cell>
          <cell r="C48" t="str">
            <v>Délivrance par la PUI</v>
          </cell>
          <cell r="D48" t="str">
            <v>ZoneSaisie4</v>
          </cell>
        </row>
        <row r="49">
          <cell r="A49" t="str">
            <v>R</v>
          </cell>
          <cell r="B49" t="str">
            <v>Axe 7</v>
          </cell>
          <cell r="C49" t="str">
            <v>Transport au domicile</v>
          </cell>
          <cell r="D49" t="str">
            <v>ZoneSaisie4</v>
          </cell>
        </row>
        <row r="50">
          <cell r="A50" t="str">
            <v>S</v>
          </cell>
          <cell r="B50" t="str">
            <v>Axe 7</v>
          </cell>
          <cell r="C50" t="str">
            <v>Délivrance par les officines</v>
          </cell>
          <cell r="D50" t="str">
            <v>ZoneSaisie4</v>
          </cell>
        </row>
        <row r="51">
          <cell r="A51" t="str">
            <v>T</v>
          </cell>
          <cell r="B51" t="str">
            <v>Axe 8</v>
          </cell>
          <cell r="C51" t="str">
            <v>Stock de dotation de l'HAD</v>
          </cell>
          <cell r="D51" t="str">
            <v>ZoneSaisie4</v>
          </cell>
        </row>
        <row r="52">
          <cell r="A52" t="str">
            <v>U</v>
          </cell>
          <cell r="B52" t="str">
            <v>Axe 8</v>
          </cell>
          <cell r="C52" t="str">
            <v>Stock pour soins urgents</v>
          </cell>
          <cell r="D52" t="str">
            <v>ZoneSaisie4</v>
          </cell>
        </row>
        <row r="53">
          <cell r="A53" t="str">
            <v>V</v>
          </cell>
          <cell r="B53" t="str">
            <v>Axe 8</v>
          </cell>
          <cell r="C53" t="str">
            <v>Stockage au domicile</v>
          </cell>
          <cell r="D53" t="str">
            <v>ZoneSaisie4</v>
          </cell>
        </row>
        <row r="61">
          <cell r="A61" t="str">
            <v>Oui</v>
          </cell>
          <cell r="B61">
            <v>0</v>
          </cell>
        </row>
        <row r="62">
          <cell r="A62" t="str">
            <v>Non</v>
          </cell>
          <cell r="B62">
            <v>1</v>
          </cell>
        </row>
        <row r="63">
          <cell r="A63" t="str">
            <v>NA</v>
          </cell>
        </row>
        <row r="85">
          <cell r="A85" t="str">
            <v>RépSimple</v>
          </cell>
        </row>
        <row r="86">
          <cell r="A86" t="str">
            <v>RépSimpleInv</v>
          </cell>
        </row>
        <row r="87">
          <cell r="A87" t="str">
            <v>RépComplexe1</v>
          </cell>
        </row>
        <row r="88">
          <cell r="A88" t="str">
            <v>RépComplexe2</v>
          </cell>
        </row>
        <row r="89">
          <cell r="A89" t="str">
            <v>RépComplexe3</v>
          </cell>
        </row>
        <row r="92">
          <cell r="B92" t="str">
            <v>A.01</v>
          </cell>
          <cell r="C92" t="str">
            <v>A</v>
          </cell>
          <cell r="D92" t="str">
            <v>Au cours de la même journée, généralement plusieurs médecins prescrivent des médicaments pour le même patient.</v>
          </cell>
          <cell r="E92" t="str">
            <v>RépSimpleInv</v>
          </cell>
        </row>
        <row r="93">
          <cell r="B93" t="str">
            <v>A.02</v>
          </cell>
          <cell r="C93" t="str">
            <v>A</v>
          </cell>
          <cell r="D93" t="str">
            <v>Au cours de la même journée, plusieurs pharmacies (PUI ou officines) peuvent délivrer des médicaments pour le même patient.</v>
          </cell>
          <cell r="E93" t="str">
            <v>RépSimpleInv</v>
          </cell>
        </row>
        <row r="94">
          <cell r="B94" t="str">
            <v>A.03</v>
          </cell>
          <cell r="C94" t="str">
            <v>A</v>
          </cell>
          <cell r="D94" t="str">
            <v>Votre HAD accueille régulièrement des internes en médecine qui prescrivent.</v>
          </cell>
          <cell r="E94" t="str">
            <v>RépSimpleInv</v>
          </cell>
        </row>
        <row r="95">
          <cell r="B95" t="str">
            <v>A.04</v>
          </cell>
          <cell r="C95" t="str">
            <v>A</v>
          </cell>
          <cell r="D95" t="str">
            <v>Il existe un référent pour les relations de l'HAD avec la PUI. Cette tâche figure dans sa fiche de poste.</v>
          </cell>
          <cell r="E95" t="str">
            <v>RépSimple</v>
          </cell>
        </row>
        <row r="96">
          <cell r="B96" t="str">
            <v>A.05</v>
          </cell>
          <cell r="C96" t="str">
            <v>A</v>
          </cell>
          <cell r="D96" t="str">
            <v>Votre HAD accueille au moins un jour ou une nuit par mois une ou des infirmières du pool (suppléantes, roulantes,…) [mettre NA si HAD autonome]</v>
          </cell>
          <cell r="E96" t="str">
            <v>RépSimpleInv</v>
          </cell>
        </row>
        <row r="97">
          <cell r="B97" t="str">
            <v>A.06</v>
          </cell>
          <cell r="C97" t="str">
            <v>A</v>
          </cell>
          <cell r="D97" t="str">
            <v>Votre HAD collabore au moins une fois par mois avec des IDE libéraux hors convention.</v>
          </cell>
          <cell r="E97" t="str">
            <v>RépSimpleInv</v>
          </cell>
        </row>
        <row r="98">
          <cell r="B98" t="str">
            <v>A.07</v>
          </cell>
          <cell r="C98" t="str">
            <v>A</v>
          </cell>
          <cell r="D98" t="str">
            <v>Votre HAD accueille au moins une fois par mois une ou des IDE intérimaires.</v>
          </cell>
          <cell r="E98" t="str">
            <v>RépSimpleInv</v>
          </cell>
        </row>
        <row r="99">
          <cell r="B99" t="str">
            <v>A.08</v>
          </cell>
          <cell r="C99" t="str">
            <v>A</v>
          </cell>
          <cell r="D99" t="str">
            <v>Votre HAD accueille au moins un élève infirmier par an.</v>
          </cell>
          <cell r="E99" t="str">
            <v>RépSimpleInv</v>
          </cell>
        </row>
        <row r="100">
          <cell r="B100" t="str">
            <v>A.09</v>
          </cell>
          <cell r="C100" t="str">
            <v>A</v>
          </cell>
          <cell r="D100" t="str">
            <v>Le fonctionnement de votre HAD conduit au recours à des heures supplémentaires chaque mois.</v>
          </cell>
          <cell r="E100" t="str">
            <v>RépSimpleInv</v>
          </cell>
        </row>
        <row r="101">
          <cell r="B101" t="str">
            <v>B.01</v>
          </cell>
          <cell r="C101" t="str">
            <v>B</v>
          </cell>
          <cell r="D101" t="str">
            <v>Votre HAD administre des chimiothérapies anticancéreuses.</v>
          </cell>
          <cell r="E101" t="str">
            <v>RépSimpleInv</v>
          </cell>
        </row>
        <row r="102">
          <cell r="B102" t="str">
            <v>B.02</v>
          </cell>
          <cell r="C102" t="str">
            <v>B</v>
          </cell>
          <cell r="D102" t="str">
            <v>Votre HAD assure d'autres prises en charges comportant des risques spécifiques (nutrition parentérale, fer injectable, ...)</v>
          </cell>
          <cell r="E102" t="str">
            <v>RépSimpleInv</v>
          </cell>
        </row>
        <row r="103">
          <cell r="B103" t="str">
            <v>B.03</v>
          </cell>
          <cell r="C103" t="str">
            <v>B</v>
          </cell>
          <cell r="D103" t="str">
            <v>Votre HAD prend en charge des patients à risque ou sensibles (pédiatrie, gériatrie, grossesses à risques,…)</v>
          </cell>
          <cell r="E103" t="str">
            <v>RépSimpleInv</v>
          </cell>
        </row>
        <row r="104">
          <cell r="B104" t="str">
            <v>C.01</v>
          </cell>
          <cell r="C104" t="str">
            <v>C</v>
          </cell>
          <cell r="D104" t="str">
            <v>Dans votre HAD, des documents validés décrivant l'approvisionnement, la gestion, et les règles d'utilisation des médicaments sont mis à disposition des professionnels (salariés et libéraux).</v>
          </cell>
          <cell r="E104" t="str">
            <v>RépComplexe3</v>
          </cell>
        </row>
        <row r="105">
          <cell r="B105" t="str">
            <v>C.02</v>
          </cell>
          <cell r="C105" t="str">
            <v>C</v>
          </cell>
          <cell r="D105" t="str">
            <v>Dans votre HAD, des protocoles validés relatifs à l'administration et au suivi de médicaments à risques particuliers sont mis à disposition du personnel (insulinothérapie, nutrition parentérale, antalgiques, gaz médicaux, anticoagulants, fer injectable, .</v>
          </cell>
          <cell r="E105" t="str">
            <v>RépComplexe3</v>
          </cell>
        </row>
        <row r="106">
          <cell r="B106" t="str">
            <v>C.03</v>
          </cell>
          <cell r="C106" t="str">
            <v>C</v>
          </cell>
          <cell r="D106" t="str">
            <v>Les modalités de la permanence pharmaceutique (accès aux médicaments pendant la fermeture de la PUI…) sont définies par écrit et communiquées à l'équipe de l'HAD.</v>
          </cell>
          <cell r="E106" t="str">
            <v>RépSimple</v>
          </cell>
        </row>
        <row r="107">
          <cell r="B107" t="str">
            <v>C.04</v>
          </cell>
          <cell r="C107" t="str">
            <v>C</v>
          </cell>
          <cell r="D107" t="str">
            <v>Votre HAD dispose d'une procédure écrite et validée pour les prises en charge en cas d'urgence (ex: réaction anaphylactique lors de l'injection de fer injectable…)</v>
          </cell>
          <cell r="E107" t="str">
            <v>RépSimple</v>
          </cell>
        </row>
        <row r="108">
          <cell r="B108" t="str">
            <v>C.05</v>
          </cell>
          <cell r="C108" t="str">
            <v>C</v>
          </cell>
          <cell r="D108" t="str">
            <v>Les modalités d'utilisation des dispositifs d'administration complexes (pompes, infuseurs,…)sont explicitées dans un document validé par votre HAD.</v>
          </cell>
          <cell r="E108" t="str">
            <v>RépComplexe3</v>
          </cell>
        </row>
        <row r="109">
          <cell r="B109" t="str">
            <v>C.06</v>
          </cell>
          <cell r="C109" t="str">
            <v>C</v>
          </cell>
          <cell r="D109" t="str">
            <v>Un protocole relatif aux médicaments à ne pas mélanger dans un pousse-seringue ou dans une perfusion, ou à ne pas administrer en même temps sur la même voie, est mis à disposition des professionnels infirmiers (salariés et libéraux).</v>
          </cell>
          <cell r="E109" t="str">
            <v>RépSimple</v>
          </cell>
        </row>
        <row r="110">
          <cell r="B110" t="str">
            <v>C.07</v>
          </cell>
          <cell r="C110" t="str">
            <v>C</v>
          </cell>
          <cell r="D110" t="str">
            <v>Les professionnels infirmiers (salariés et libéraux) disposent d'une procédure relative à la manipulation, à la préparation et à l'administration des chimiothérapies anticancéreuses injectables et percutanées.</v>
          </cell>
          <cell r="E110" t="str">
            <v>RépComplexe3</v>
          </cell>
        </row>
        <row r="111">
          <cell r="B111" t="str">
            <v>C.08</v>
          </cell>
          <cell r="C111" t="str">
            <v>C</v>
          </cell>
          <cell r="D111" t="str">
            <v>Un protocole définit l'attitude à adopter en cas d'extravasation des chimiothérapies anticancéreuses injectables.</v>
          </cell>
          <cell r="E111" t="str">
            <v>RépSimple</v>
          </cell>
        </row>
        <row r="112">
          <cell r="B112" t="str">
            <v>C.09</v>
          </cell>
          <cell r="C112" t="str">
            <v>C</v>
          </cell>
          <cell r="D112" t="str">
            <v>Les documents, protocoles et procédures mentionnés ci-dessus sont actualisés/revalidés régulièrement selon une périodicité définie en interne.</v>
          </cell>
          <cell r="E112" t="str">
            <v>RépComplexe3</v>
          </cell>
        </row>
        <row r="113">
          <cell r="B113" t="str">
            <v>C.10</v>
          </cell>
          <cell r="C113" t="str">
            <v>C</v>
          </cell>
          <cell r="D113" t="str">
            <v>Votre HAD dispose d'un document spécifique aux consignes d'entretien du matériel (pompes, PCA, …) mis à disposition des patients. Ce document est communiqué aux professionnels infirmiers (salariés et libéraux).</v>
          </cell>
          <cell r="E113" t="str">
            <v>RépSimple</v>
          </cell>
        </row>
        <row r="114">
          <cell r="B114" t="str">
            <v>C.11</v>
          </cell>
          <cell r="C114" t="str">
            <v>C</v>
          </cell>
          <cell r="D114" t="str">
            <v>La nécessité d'une trousse/mallette d'urgence pour les IDE salariés ainsi que son contenu et son protocole d'utilisation le cas échéant sont définis.</v>
          </cell>
          <cell r="E114" t="str">
            <v>RépComplexe3</v>
          </cell>
        </row>
        <row r="115">
          <cell r="B115" t="str">
            <v>D.01</v>
          </cell>
          <cell r="C115" t="str">
            <v>D</v>
          </cell>
          <cell r="D115" t="str">
            <v>Le cadre de votre HAD veille à ce que tous les professionnels infirmiers (salariés et libéraux) connaissent les modalités de la permanence pharmaceutique. </v>
          </cell>
          <cell r="E115" t="str">
            <v>RépSimple</v>
          </cell>
        </row>
        <row r="116">
          <cell r="B116" t="str">
            <v>D.02</v>
          </cell>
          <cell r="C116" t="str">
            <v>D</v>
          </cell>
          <cell r="D116" t="str">
            <v>Les spécificités de la prise en charge médicamenteuse de votre HAD (organisation du circuit, logistique, communication HAD/établissements de santé/médecins libéraux/officine...) sont expliquées lors de l'accueil / formation d'une nouvelle IDE / AS.</v>
          </cell>
          <cell r="E116" t="str">
            <v>RépComplexe3</v>
          </cell>
        </row>
        <row r="117">
          <cell r="B117" t="str">
            <v>D.03</v>
          </cell>
          <cell r="C117" t="str">
            <v>D</v>
          </cell>
          <cell r="D117" t="str">
            <v>Les spécificités de la prise en charge médicamenteuse de votre HAD sont expliquées lors de l'accueil d'un nouveau médecin (coordonnateur, médecin traitant).</v>
          </cell>
          <cell r="E117" t="str">
            <v>RépSimple</v>
          </cell>
        </row>
        <row r="118">
          <cell r="B118" t="str">
            <v>D.04</v>
          </cell>
          <cell r="C118" t="str">
            <v>D</v>
          </cell>
          <cell r="D118" t="str">
            <v>Les spécificités thérapeutiques de la prise en charge médicale de votre HAD sont transmises à chaque médecin traitant (chimiothérapies, soins palliatifs, nutrition parentérale…).</v>
          </cell>
          <cell r="E118" t="str">
            <v>RépComplexe3</v>
          </cell>
        </row>
        <row r="119">
          <cell r="B119" t="str">
            <v>D.05</v>
          </cell>
          <cell r="C119" t="str">
            <v>D</v>
          </cell>
          <cell r="D119" t="str">
            <v>Des séances d'information des professionnels infirmiers (salariés et libéraux) sont organisées sur certaines thérapeutiques comportant un volet médicamenteux.</v>
          </cell>
          <cell r="E119" t="str">
            <v>RépSimple</v>
          </cell>
        </row>
        <row r="120">
          <cell r="B120" t="str">
            <v>D.06</v>
          </cell>
          <cell r="C120" t="str">
            <v>D</v>
          </cell>
          <cell r="D120" t="str">
            <v>Une information (bonne conservation, continuité de la chaine du froid, respect de la confidentialité du patient,...) à destination des personnes assurant le transport des médicaments est réalisée.</v>
          </cell>
          <cell r="E120" t="str">
            <v>RépComplexe3</v>
          </cell>
        </row>
        <row r="121">
          <cell r="B121" t="str">
            <v>D.07</v>
          </cell>
          <cell r="C121" t="str">
            <v>D</v>
          </cell>
          <cell r="D121" t="str">
            <v>L'HAD dispose d'une base de données actualisée sur le médicament (Vidal, Thesorimed,…).</v>
          </cell>
          <cell r="E121" t="str">
            <v>RépSimple</v>
          </cell>
        </row>
        <row r="122">
          <cell r="B122" t="str">
            <v>D.08</v>
          </cell>
          <cell r="C122" t="str">
            <v>D</v>
          </cell>
          <cell r="D122" t="str">
            <v>Le livret thérapeutique actualisé est disponible dans votre HAD sous une forme adaptée à la consultation par les professionnels infirmiers (salariés et libéraux) et les médecins prescripteurs.</v>
          </cell>
          <cell r="E122" t="str">
            <v>RépComplexe3</v>
          </cell>
        </row>
        <row r="123">
          <cell r="B123" t="str">
            <v>D.09</v>
          </cell>
          <cell r="C123" t="str">
            <v>D</v>
          </cell>
          <cell r="D123" t="str">
            <v>Les prescripteurs et les IDE sont informés des nouveaux médicaments introduits au livret et des modifications de spécialités pour une même DCI.</v>
          </cell>
          <cell r="E123" t="str">
            <v>RépComplexe3</v>
          </cell>
        </row>
        <row r="124">
          <cell r="B124" t="str">
            <v>D.10</v>
          </cell>
          <cell r="C124" t="str">
            <v>D</v>
          </cell>
          <cell r="D124" t="str">
            <v>Les professionnels infirmiers (salariés et libéraux) sont formés à la manipulation et à l'administration des chimiothérapies anticancéreuses injectables et percutanées (formation théorique et pratique).</v>
          </cell>
          <cell r="E124" t="str">
            <v>RépComplexe3</v>
          </cell>
        </row>
        <row r="125">
          <cell r="B125" t="str">
            <v>E.01</v>
          </cell>
          <cell r="C125" t="str">
            <v>E</v>
          </cell>
          <cell r="D125" t="str">
            <v>Tout le personnel infirmier de votre HAD a bénéficié d'une séance de sensibilisation aux erreurs médicamenteuses.</v>
          </cell>
          <cell r="E125" t="str">
            <v>RépSimple</v>
          </cell>
        </row>
        <row r="126">
          <cell r="B126" t="str">
            <v>E.02</v>
          </cell>
          <cell r="C126" t="str">
            <v>E</v>
          </cell>
          <cell r="D126" t="str">
            <v>Une fiche de déclaration d'événement indésirable médicamenteux, de risque ou d'erreur médicamenteuse, est mise à disposition des médecins et des professionnels infirmiers (salariés et libéraux) dans votre HAD.</v>
          </cell>
          <cell r="E126" t="str">
            <v>RépComplexe3</v>
          </cell>
        </row>
        <row r="127">
          <cell r="B127" t="str">
            <v>E.03</v>
          </cell>
          <cell r="C127" t="str">
            <v>E</v>
          </cell>
          <cell r="D127" t="str">
            <v>Les modalités d'utilisation de cette fiche sont connues de tous les professionnels (soignants et médicaux) intervenant dans votre HAD.</v>
          </cell>
          <cell r="E127" t="str">
            <v>RépComplexe3</v>
          </cell>
        </row>
        <row r="128">
          <cell r="B128" t="str">
            <v>E.04</v>
          </cell>
          <cell r="C128" t="str">
            <v>E</v>
          </cell>
          <cell r="D128" t="str">
            <v>Pour encourager la déclaration des erreurs médicamenteuses, une charte de non-punition ou équivalent, signée par la direction, existe.</v>
          </cell>
          <cell r="E128" t="str">
            <v>RépSimple</v>
          </cell>
        </row>
        <row r="129">
          <cell r="B129" t="str">
            <v>E.05</v>
          </cell>
          <cell r="C129" t="str">
            <v>E</v>
          </cell>
          <cell r="D129" t="str">
            <v>Des réunions d'analyse des erreurs médicamenteuses avérées ou évitées sont réalisées autant que de besoin entre médecins, professionnels infirmiers (salariés et libéraux) intervenant dans votre HAD (et le pharmacien d'officine en cas de convention).</v>
          </cell>
          <cell r="E129" t="str">
            <v>RépSimple</v>
          </cell>
        </row>
        <row r="130">
          <cell r="B130" t="str">
            <v>E.06</v>
          </cell>
          <cell r="C130" t="str">
            <v>E</v>
          </cell>
          <cell r="D130" t="str">
            <v>Toutes les actions correctives décidées durant ces réunions pluridisciplinaires sont mises en place.</v>
          </cell>
          <cell r="E130" t="str">
            <v>RépSimple</v>
          </cell>
        </row>
        <row r="131">
          <cell r="B131" t="str">
            <v>E.07</v>
          </cell>
          <cell r="C131" t="str">
            <v>E</v>
          </cell>
          <cell r="D131" t="str">
            <v>Les professionnels infirmiers (salariés et libéraux) de votre HAD sont impliqués concrètement (réunion, relecture…) dans la sécurisation de la prise en charge médicamenteuse.</v>
          </cell>
          <cell r="E131" t="str">
            <v>RépSimple</v>
          </cell>
        </row>
        <row r="132">
          <cell r="B132" t="str">
            <v>E.08</v>
          </cell>
          <cell r="C132" t="str">
            <v>E</v>
          </cell>
          <cell r="D132" t="str">
            <v>Les effets indésirables médicamenteux sont signalés au Centre Régional de Pharmacovigilance (CRPV).</v>
          </cell>
          <cell r="E132" t="str">
            <v>RépSimple</v>
          </cell>
        </row>
        <row r="133">
          <cell r="B133" t="str">
            <v>F.01</v>
          </cell>
          <cell r="C133" t="str">
            <v>F</v>
          </cell>
          <cell r="D133" t="str">
            <v>Le médecin coordonnateur de votre HAD participe aux réflexions de la COMEDIMS ou instance équivalente au sein de la CME.</v>
          </cell>
          <cell r="E133" t="str">
            <v>RépSimple</v>
          </cell>
        </row>
        <row r="134">
          <cell r="B134" t="str">
            <v>F.02</v>
          </cell>
          <cell r="C134" t="str">
            <v>F</v>
          </cell>
          <cell r="D134" t="str">
            <v>Votre HAD analyse annuellement la consommation des médicaments prescrits.</v>
          </cell>
          <cell r="E134" t="str">
            <v>RépSimple</v>
          </cell>
        </row>
        <row r="135">
          <cell r="B135" t="str">
            <v>F.03</v>
          </cell>
          <cell r="C135" t="str">
            <v>F</v>
          </cell>
          <cell r="D135" t="str">
            <v>Vous avez identifié dans votre HAD des médicaments "à risque" et mis en place des dispositions spécifiques de gestion / préparation / administration.</v>
          </cell>
          <cell r="E135" t="str">
            <v>RépComplexe3</v>
          </cell>
        </row>
        <row r="136">
          <cell r="B136" t="str">
            <v>G.01</v>
          </cell>
          <cell r="C136" t="str">
            <v>G</v>
          </cell>
          <cell r="D136" t="str">
            <v>Lors de l'accueil d'un nouvel arrivant (médecin, IDE salarié ou libéral…), celui-ci est formé à l'utilisation du logiciel informatique de votre unité de soins.</v>
          </cell>
          <cell r="E136" t="str">
            <v>RépComplexe3</v>
          </cell>
        </row>
        <row r="137">
          <cell r="B137" t="str">
            <v>G.02</v>
          </cell>
          <cell r="C137" t="str">
            <v>G</v>
          </cell>
          <cell r="D137" t="str">
            <v>Un guide d'utilisation du logiciel informatique est disponible et accessible à tous les professionnels concernés.</v>
          </cell>
          <cell r="E137" t="str">
            <v>RépSimple</v>
          </cell>
        </row>
        <row r="138">
          <cell r="B138" t="str">
            <v>G.03</v>
          </cell>
          <cell r="C138" t="str">
            <v>G</v>
          </cell>
          <cell r="D138" t="str">
            <v>Il existe une procédure de solutions dégradées en cas de panne informatique, les professionnels en sont informés et l'appliquent.</v>
          </cell>
          <cell r="E138" t="str">
            <v>RépComplexe3</v>
          </cell>
        </row>
        <row r="139">
          <cell r="B139" t="str">
            <v>G.04</v>
          </cell>
          <cell r="C139" t="str">
            <v>G</v>
          </cell>
          <cell r="D139" t="str">
            <v>Les erreurs liées à l'informatisation du circuit du médicament (prescription, dispensation, administration) font l'objet d'une analyse pluridisciplinaire au même titre que les erreurs médicamenteuses (CREX, REMED…).</v>
          </cell>
          <cell r="E139" t="str">
            <v>RépSimple</v>
          </cell>
        </row>
        <row r="140">
          <cell r="B140" t="str">
            <v>G.05</v>
          </cell>
          <cell r="C140" t="str">
            <v>G</v>
          </cell>
          <cell r="D140" t="str">
            <v>Des actions correctives décidées durant ces réunions pluridisciplinaires sont mises en place.</v>
          </cell>
          <cell r="E140" t="str">
            <v>RépSimple</v>
          </cell>
        </row>
        <row r="141">
          <cell r="B141" t="str">
            <v>H.01</v>
          </cell>
          <cell r="C141" t="str">
            <v>H</v>
          </cell>
          <cell r="D141" t="str">
            <v>Votre HAD a formalisé les liens organisationnels avec la PUI (heure et jour de délivrance, modalités de commande, bons d'urgence…).</v>
          </cell>
          <cell r="E141" t="str">
            <v>RépSimple</v>
          </cell>
        </row>
        <row r="142">
          <cell r="B142" t="str">
            <v>H.02</v>
          </cell>
          <cell r="C142" t="str">
            <v>H</v>
          </cell>
          <cell r="D142" t="str">
            <v>L'organisation du circuit du médicament en place repose sur une concertation formalisée entre le médecin, le cadre, le pharmacien et le patient ou son entourage.</v>
          </cell>
          <cell r="E142" t="str">
            <v>RépSimple</v>
          </cell>
        </row>
        <row r="143">
          <cell r="B143" t="str">
            <v>H.03</v>
          </cell>
          <cell r="C143" t="str">
            <v>H</v>
          </cell>
          <cell r="D143" t="str">
            <v>Le pharmacien réalisant l'analyse pharmaceutique a accès au dossier patient (historique du traitement, données biologiques, données cliniques…).</v>
          </cell>
          <cell r="E143" t="str">
            <v>RépComplexe3</v>
          </cell>
        </row>
        <row r="144">
          <cell r="B144" t="str">
            <v>H.04</v>
          </cell>
          <cell r="C144" t="str">
            <v>H</v>
          </cell>
          <cell r="D144" t="str">
            <v>Il existe un référent (pharmacien ou préparateur) pour votre HAD à la PUI.</v>
          </cell>
          <cell r="E144" t="str">
            <v>RépSimple</v>
          </cell>
        </row>
        <row r="145">
          <cell r="B145" t="str">
            <v>H.05</v>
          </cell>
          <cell r="C145" t="str">
            <v>H</v>
          </cell>
          <cell r="D145" t="str">
            <v>Une personne de la PUI participe régulièrement aux réunions de coordination HAD.</v>
          </cell>
          <cell r="E145" t="str">
            <v>RépSimple</v>
          </cell>
        </row>
        <row r="146">
          <cell r="B146" t="str">
            <v>H.06</v>
          </cell>
          <cell r="C146" t="str">
            <v>H</v>
          </cell>
          <cell r="D146" t="str">
            <v>Les retraits de lot sont mis en œuvre dès publication par l'ANSM (et/ou fournisseurs) et les actions mises en œuvre dans le cadre de ces retraits sont tracées.</v>
          </cell>
          <cell r="E146" t="str">
            <v>RépComplexe3</v>
          </cell>
        </row>
        <row r="147">
          <cell r="B147" t="str">
            <v>I.01</v>
          </cell>
          <cell r="C147" t="str">
            <v>I</v>
          </cell>
          <cell r="D147" t="str">
            <v>L'autonomie du patient et/ou de l'entourage pour participer à la prise des médicaments fait l'objet d'une décision concertée et réévaluée si besoin, du médecin traitant et/ou de l'équipe HAD.</v>
          </cell>
          <cell r="E147" t="str">
            <v>RépComplexe3</v>
          </cell>
        </row>
        <row r="148">
          <cell r="B148" t="str">
            <v>I.02</v>
          </cell>
          <cell r="C148" t="str">
            <v>I</v>
          </cell>
          <cell r="D148" t="str">
            <v>Un plan de soins concerté entre les différents acteurs est défini à l'entrée du patient et révisé selon une périodicité définie selon l'état du patient.</v>
          </cell>
          <cell r="E148" t="str">
            <v>RépComplexe3</v>
          </cell>
        </row>
        <row r="149">
          <cell r="B149" t="str">
            <v>I.03</v>
          </cell>
          <cell r="C149" t="str">
            <v>I</v>
          </cell>
          <cell r="D149" t="str">
            <v>Une prescription médicale comprenant l'intégralité du traitement est réalisée le jour de l'entrée en HAD.</v>
          </cell>
          <cell r="E149" t="str">
            <v>RépSimple</v>
          </cell>
        </row>
        <row r="150">
          <cell r="B150" t="str">
            <v>I.04</v>
          </cell>
          <cell r="C150" t="str">
            <v>I</v>
          </cell>
          <cell r="D150" t="str">
            <v>A l'entrée, les professionnels infirmiers (salariés et libéraux) s'assurent de la bonne compréhension des modalités du traitement prescrit et des règles de bon usage des médicaments par le patient et/ou son entourage.</v>
          </cell>
          <cell r="E150" t="str">
            <v>RépSimple</v>
          </cell>
        </row>
        <row r="151">
          <cell r="B151" t="str">
            <v>I.05</v>
          </cell>
          <cell r="C151" t="str">
            <v>I</v>
          </cell>
          <cell r="D151" t="str">
            <v>Les éventuelles modifications de traitement (arrêt, substitution ou instauration) sont expliquées au patient et/ou à son entourage.</v>
          </cell>
          <cell r="E151" t="str">
            <v>RépSimple</v>
          </cell>
        </row>
        <row r="152">
          <cell r="B152" t="str">
            <v>I.06</v>
          </cell>
          <cell r="C152" t="str">
            <v>I</v>
          </cell>
          <cell r="D152" t="str">
            <v>Les règles de gestion des traitements  déjà présents au domicile sont décrites.</v>
          </cell>
          <cell r="E152" t="str">
            <v>RépSimple</v>
          </cell>
        </row>
        <row r="153">
          <cell r="B153" t="str">
            <v>I.07</v>
          </cell>
          <cell r="C153" t="str">
            <v>I</v>
          </cell>
          <cell r="D153" t="str">
            <v>Avant la sortie, le patient et/ou son entourage sont informés des règles de bon usage des traitements poursuivis.</v>
          </cell>
          <cell r="E153" t="str">
            <v>RépSimple</v>
          </cell>
        </row>
        <row r="154">
          <cell r="B154" t="str">
            <v>I.08</v>
          </cell>
          <cell r="C154" t="str">
            <v>I</v>
          </cell>
          <cell r="D154" t="str">
            <v>En cas de transfert ou de sortie du patient (USLD, EHPAD, SSR, hospitalisation,...), les informations concernant son traitement médicamenteux sont mises à disposition de ces structures dès la sortie.</v>
          </cell>
          <cell r="E154" t="str">
            <v>RépSimple</v>
          </cell>
        </row>
        <row r="155">
          <cell r="B155" t="str">
            <v>J.01</v>
          </cell>
          <cell r="C155" t="str">
            <v>J</v>
          </cell>
          <cell r="D155" t="str">
            <v>La décision concertée relative à l'autonomie du patient et/ou de son entourage pour participer à la prise des médicaments est tracée dans son dossier.</v>
          </cell>
          <cell r="E155" t="str">
            <v>RépSimple</v>
          </cell>
        </row>
        <row r="156">
          <cell r="B156" t="str">
            <v>J.02</v>
          </cell>
          <cell r="C156" t="str">
            <v>J</v>
          </cell>
          <cell r="D156" t="str">
            <v>Les éventuels troubles de la déglutition du patient sont indiqués dans le dossier.</v>
          </cell>
          <cell r="E156" t="str">
            <v>RépSimple</v>
          </cell>
        </row>
        <row r="157">
          <cell r="B157" t="str">
            <v>J.03</v>
          </cell>
          <cell r="C157" t="str">
            <v>J</v>
          </cell>
          <cell r="D157" t="str">
            <v>Les allergies éventuelles des patients sont systématiquement mentionnées dans le dossier.</v>
          </cell>
          <cell r="E157" t="str">
            <v>RépSimple</v>
          </cell>
        </row>
        <row r="158">
          <cell r="B158" t="str">
            <v>J.04</v>
          </cell>
          <cell r="C158" t="str">
            <v>J</v>
          </cell>
          <cell r="D158" t="str">
            <v>Le poids du patient est mesuré et tracé dans le dossier.</v>
          </cell>
          <cell r="E158" t="str">
            <v>RépSimple</v>
          </cell>
        </row>
        <row r="159">
          <cell r="B159" t="str">
            <v>J.05</v>
          </cell>
          <cell r="C159" t="str">
            <v>J</v>
          </cell>
          <cell r="D159" t="str">
            <v>En cas de séjour prolongé, le poids du patient est mesuré à intervalle régulier et tracé dans le dossier.</v>
          </cell>
          <cell r="E159" t="str">
            <v>RépSimple</v>
          </cell>
        </row>
        <row r="160">
          <cell r="B160" t="str">
            <v>J.06</v>
          </cell>
          <cell r="C160" t="str">
            <v>J</v>
          </cell>
          <cell r="D160" t="str">
            <v>La fonction rénale du patient est évaluée autant que nécessaire et les résultats sont disponibles dans son dossier.</v>
          </cell>
          <cell r="E160" t="str">
            <v>RépSimple</v>
          </cell>
        </row>
        <row r="161">
          <cell r="B161" t="str">
            <v>K.01</v>
          </cell>
          <cell r="C161" t="str">
            <v>K</v>
          </cell>
          <cell r="D161" t="str">
            <v>Les prescriptions médicamenteuses des patients sont informatisées.</v>
          </cell>
          <cell r="E161" t="str">
            <v>RépComplexe3</v>
          </cell>
        </row>
        <row r="162">
          <cell r="B162" t="str">
            <v>K.02</v>
          </cell>
          <cell r="C162" t="str">
            <v>K</v>
          </cell>
          <cell r="D162" t="str">
            <v>Le support de prescription (papier/informatique) inclut l'intégralité du traitement du patient.</v>
          </cell>
          <cell r="E162" t="str">
            <v>RépComplexe3</v>
          </cell>
        </row>
        <row r="163">
          <cell r="B163" t="str">
            <v>K.03</v>
          </cell>
          <cell r="C163" t="str">
            <v>K</v>
          </cell>
          <cell r="D163" t="str">
            <v>Les prescriptions des médecins sont intégralement conformes aux bonnes pratiques de prescription (datées, lisibles, signées, dosages, posologies, pas d'abréviations pour la désignation des médicaments…).</v>
          </cell>
          <cell r="E163" t="str">
            <v>RépComplexe3</v>
          </cell>
        </row>
        <row r="164">
          <cell r="B164" t="str">
            <v>K.04</v>
          </cell>
          <cell r="C164" t="str">
            <v>K</v>
          </cell>
          <cell r="D164" t="str">
            <v>Les prescripteurs s'astreignent à prescrire au livret thérapeutique.</v>
          </cell>
          <cell r="E164" t="str">
            <v>RépSimple</v>
          </cell>
        </row>
        <row r="165">
          <cell r="B165" t="str">
            <v>K.05</v>
          </cell>
          <cell r="C165" t="str">
            <v>K</v>
          </cell>
          <cell r="D165" t="str">
            <v>Le prescripteur est informé des substitutions (hors générique) et des remplacements de traitement.</v>
          </cell>
          <cell r="E165" t="str">
            <v>RépSimple</v>
          </cell>
        </row>
        <row r="166">
          <cell r="B166" t="str">
            <v>K.06</v>
          </cell>
          <cell r="C166" t="str">
            <v>K</v>
          </cell>
          <cell r="D166" t="str">
            <v>La prescription précise la voie d'administration lorsqu'il s'agit d'injectables.</v>
          </cell>
          <cell r="E166" t="str">
            <v>RépSimple</v>
          </cell>
        </row>
        <row r="167">
          <cell r="B167" t="str">
            <v>K.07</v>
          </cell>
          <cell r="C167" t="str">
            <v>K</v>
          </cell>
          <cell r="D167" t="str">
            <v>Les modalités de dilution des médicaments injectables sont décrites et connues.</v>
          </cell>
          <cell r="E167" t="str">
            <v>RépSimple</v>
          </cell>
        </row>
        <row r="168">
          <cell r="B168" t="str">
            <v>K.08</v>
          </cell>
          <cell r="C168" t="str">
            <v>K</v>
          </cell>
          <cell r="D168" t="str">
            <v>Les prescriptions conditionnelles (si besoin) précisent les modalités d'administration.</v>
          </cell>
          <cell r="E168" t="str">
            <v>RépSimple</v>
          </cell>
        </row>
        <row r="169">
          <cell r="B169" t="str">
            <v>K.09</v>
          </cell>
          <cell r="C169" t="str">
            <v>K</v>
          </cell>
          <cell r="D169" t="str">
            <v>Il arrive que les prescriptions soient retranscrites (sur papier ou informatique).</v>
          </cell>
          <cell r="E169" t="str">
            <v>RépSimple</v>
          </cell>
        </row>
        <row r="170">
          <cell r="B170" t="str">
            <v>K.10</v>
          </cell>
          <cell r="C170" t="str">
            <v>K</v>
          </cell>
          <cell r="D170" t="str">
            <v>En cas de prescriptions orales en urgence, celles-ci sont par la suite régularisées systématiquement par le médecin.</v>
          </cell>
          <cell r="E170" t="str">
            <v>RépSimple</v>
          </cell>
        </row>
        <row r="171">
          <cell r="B171" t="str">
            <v>L.01</v>
          </cell>
          <cell r="C171" t="str">
            <v>L</v>
          </cell>
          <cell r="D171" t="str">
            <v>Les prescriptions médicamenteuses sont analysées en intégralité par un pharmacien avant chaque délivrance et à chaque modification de prescription.</v>
          </cell>
          <cell r="E171" t="str">
            <v>RépSimple</v>
          </cell>
        </row>
        <row r="172">
          <cell r="B172" t="str">
            <v>L.02</v>
          </cell>
          <cell r="C172" t="str">
            <v>L</v>
          </cell>
          <cell r="D172" t="str">
            <v>Les modalités de transmission des avis pharmaceutiques ont fait l'objet d'une concertation entre médecin coordinateur et/ou prescripteur et pharmacien.</v>
          </cell>
          <cell r="E172" t="str">
            <v>RépSimple</v>
          </cell>
        </row>
        <row r="173">
          <cell r="B173" t="str">
            <v>L.03</v>
          </cell>
          <cell r="C173" t="str">
            <v>L</v>
          </cell>
          <cell r="D173" t="str">
            <v>Le médecin coordinateur et/ou prescripteurs communiquent leur décision au pharmacien par rapport à l'avis pharmaceutique.</v>
          </cell>
          <cell r="E173" t="str">
            <v>RépSimple</v>
          </cell>
        </row>
        <row r="174">
          <cell r="B174" t="str">
            <v>L.04</v>
          </cell>
          <cell r="C174" t="str">
            <v>L</v>
          </cell>
          <cell r="D174" t="str">
            <v>En cas de convention entre PUI et officine, le pharmacien de la PUI assure l'intégralité de l'analyse de l'ordonnance en lien avec l'officine.</v>
          </cell>
          <cell r="E174" t="str">
            <v>RépSimple</v>
          </cell>
        </row>
        <row r="175">
          <cell r="B175" t="str">
            <v>M.01</v>
          </cell>
          <cell r="C175" t="str">
            <v>M</v>
          </cell>
          <cell r="D175" t="str">
            <v>Le traitement du patient est préparé et délivré nominativement par la pharmacie.</v>
          </cell>
          <cell r="E175" t="str">
            <v>RépSimple</v>
          </cell>
        </row>
        <row r="176">
          <cell r="B176" t="str">
            <v>M.02</v>
          </cell>
          <cell r="C176" t="str">
            <v>M</v>
          </cell>
          <cell r="D176" t="str">
            <v>Le rythme de cette délivrance nominative est généralement adapté aux modifications de traitement durant le séjour du patient.</v>
          </cell>
          <cell r="E176" t="str">
            <v>RépSimple</v>
          </cell>
        </row>
        <row r="177">
          <cell r="B177" t="str">
            <v>M.03</v>
          </cell>
          <cell r="C177" t="str">
            <v>M</v>
          </cell>
          <cell r="D177" t="str">
            <v>Les délivrances nominatives arrivent dans des contenants (bacs, casiers, sachets…) nominatifs.</v>
          </cell>
          <cell r="E177" t="str">
            <v>RépSimple</v>
          </cell>
        </row>
        <row r="178">
          <cell r="B178" t="str">
            <v>M.04</v>
          </cell>
          <cell r="C178" t="str">
            <v>M</v>
          </cell>
          <cell r="D178" t="str">
            <v>Sauf exception, les formes orales de médicaments sont en doses unitaires identifiables (industrielles ou reconditionnées/surconditionnées par la PUI).</v>
          </cell>
          <cell r="E178" t="str">
            <v>RépSimple</v>
          </cell>
        </row>
        <row r="179">
          <cell r="B179" t="str">
            <v>M.05</v>
          </cell>
          <cell r="C179" t="str">
            <v>M</v>
          </cell>
          <cell r="D179" t="str">
            <v>Les doses fractionnées (demi ou quart) sont délivrées par la PUI en conditionnement unitaire identifiable.</v>
          </cell>
          <cell r="E179" t="str">
            <v>RépSimple</v>
          </cell>
        </row>
        <row r="180">
          <cell r="B180" t="str">
            <v>N.01</v>
          </cell>
          <cell r="C180" t="str">
            <v>N</v>
          </cell>
          <cell r="D180" t="str">
            <v>Une consigne ou une règle prévoit que l'IDE au domicile du patient ne soit pas interrompu lors de la préparation des médicaments.</v>
          </cell>
          <cell r="E180" t="str">
            <v>RépSimple</v>
          </cell>
        </row>
        <row r="181">
          <cell r="B181" t="str">
            <v>N.02</v>
          </cell>
          <cell r="C181" t="str">
            <v>N</v>
          </cell>
          <cell r="D181" t="str">
            <v>Une consigne prévoit que la préparation des médicaments au domicile se fasse dans un endroit défini et dans les meilleures conditions possibles (hygiène, sécurité,...).</v>
          </cell>
          <cell r="E181" t="str">
            <v>RépSimple</v>
          </cell>
        </row>
        <row r="182">
          <cell r="B182" t="str">
            <v>N.03</v>
          </cell>
          <cell r="C182" t="str">
            <v>N</v>
          </cell>
          <cell r="D182" t="str">
            <v>Les règles de découpes des blisters de médicaments sont décrites.</v>
          </cell>
          <cell r="E182" t="str">
            <v>RépSimple</v>
          </cell>
        </row>
        <row r="183">
          <cell r="B183" t="str">
            <v>N.04</v>
          </cell>
          <cell r="C183" t="str">
            <v>N</v>
          </cell>
          <cell r="D183" t="str">
            <v>Dans votre HAD, la préparation et l'administration des médicaments est faite au vu de la prescription, et non d'une retranscription de cette prescription.</v>
          </cell>
          <cell r="E183" t="str">
            <v>RépSimple</v>
          </cell>
        </row>
        <row r="184">
          <cell r="B184" t="str">
            <v>N.05</v>
          </cell>
          <cell r="C184" t="str">
            <v>N</v>
          </cell>
          <cell r="D184" t="str">
            <v>Le pilulier ou équivalent est compartimenté par moments de prise (matin, midi, soir, éventuellement nuit).</v>
          </cell>
          <cell r="E184" t="str">
            <v>RépSimple</v>
          </cell>
        </row>
        <row r="185">
          <cell r="B185" t="str">
            <v>N.06</v>
          </cell>
          <cell r="C185" t="str">
            <v>N</v>
          </cell>
          <cell r="D185" t="str">
            <v>La préparation des piluliers ou équivalents se fait patient par patient et non pas médicament par médicament pour plusieurs patients.</v>
          </cell>
          <cell r="E185" t="str">
            <v>RépSimple</v>
          </cell>
        </row>
        <row r="186">
          <cell r="B186" t="str">
            <v>N.07</v>
          </cell>
          <cell r="C186" t="str">
            <v>N</v>
          </cell>
          <cell r="D186" t="str">
            <v>A l'intérieur du pilulier ou équivalent, tous les médicaments sont identifiables.</v>
          </cell>
          <cell r="E186" t="str">
            <v>RépSimple</v>
          </cell>
        </row>
        <row r="187">
          <cell r="B187" t="str">
            <v>N.08</v>
          </cell>
          <cell r="C187" t="str">
            <v>N</v>
          </cell>
          <cell r="D187" t="str">
            <v>Avant la préparation du pilulier ou équivalent, les professionnels infirmiers (salariés et libéraux) vérifient qu'ils disposent de tous les médicaments prescrits.</v>
          </cell>
          <cell r="E187" t="str">
            <v>RépSimple</v>
          </cell>
        </row>
        <row r="188">
          <cell r="B188" t="str">
            <v>N.09</v>
          </cell>
          <cell r="C188" t="str">
            <v>N</v>
          </cell>
          <cell r="D188" t="str">
            <v>Pour préparer les piluliers ou équivalents au domicile des patients, les IDE intervenant auprès du patient disposent des informations nécessaires concernant les équivalences et substitutions de médicaments.</v>
          </cell>
          <cell r="E188" t="str">
            <v>RépSimple</v>
          </cell>
        </row>
        <row r="189">
          <cell r="B189" t="str">
            <v>N.10</v>
          </cell>
          <cell r="C189" t="str">
            <v>N</v>
          </cell>
          <cell r="D189" t="str">
            <v>Les dates de péremptions sont vérifiées systématiquement pour tous les médicaments.</v>
          </cell>
          <cell r="E189" t="str">
            <v>RépSimple</v>
          </cell>
        </row>
        <row r="190">
          <cell r="B190" t="str">
            <v>N.11</v>
          </cell>
          <cell r="C190" t="str">
            <v>N</v>
          </cell>
          <cell r="D190" t="str">
            <v>L'aspect des solutions (buvables, injectables, …) est systématiquement contrôlé.</v>
          </cell>
          <cell r="E190" t="str">
            <v>RépSimple</v>
          </cell>
        </row>
        <row r="191">
          <cell r="B191" t="str">
            <v>N.12</v>
          </cell>
          <cell r="C191" t="str">
            <v>N</v>
          </cell>
          <cell r="D191" t="str">
            <v>Les solutions perfusées sont systématiquement étiquetées (nom du médicament, concentration, heure de la pose, durée de la perfusion,…).</v>
          </cell>
          <cell r="E191" t="str">
            <v>RépSimple</v>
          </cell>
        </row>
        <row r="192">
          <cell r="B192" t="str">
            <v>O.01</v>
          </cell>
          <cell r="C192" t="str">
            <v>O</v>
          </cell>
          <cell r="D192" t="str">
            <v>L'identité du patient est vérifiée systématiquement avant toute administration.</v>
          </cell>
          <cell r="E192" t="str">
            <v>RépSimple</v>
          </cell>
        </row>
        <row r="193">
          <cell r="B193" t="str">
            <v>O.02</v>
          </cell>
          <cell r="C193" t="str">
            <v>O</v>
          </cell>
          <cell r="D193" t="str">
            <v>La concordance entre les doses des médicaments préparés et la prescription est réalisée.</v>
          </cell>
          <cell r="E193" t="str">
            <v>RépSimple</v>
          </cell>
        </row>
        <row r="194">
          <cell r="B194" t="str">
            <v>O.03</v>
          </cell>
          <cell r="C194" t="str">
            <v>O</v>
          </cell>
          <cell r="D194" t="str">
            <v>L'administration des médicaments est enregistrée sur le même support que celui utilisé pour la prescription.</v>
          </cell>
          <cell r="E194" t="str">
            <v>RépSimple</v>
          </cell>
        </row>
        <row r="195">
          <cell r="B195" t="str">
            <v>O.04</v>
          </cell>
          <cell r="C195" t="str">
            <v>O</v>
          </cell>
          <cell r="D195" t="str">
            <v>Les motifs de l'administration des médicaments en prescription conditionnelle sont indiqués sur le support de prescription ou dans le dossier du patient.</v>
          </cell>
          <cell r="E195" t="str">
            <v>RépSimple</v>
          </cell>
        </row>
        <row r="196">
          <cell r="B196" t="str">
            <v>O.05</v>
          </cell>
          <cell r="C196" t="str">
            <v>O</v>
          </cell>
          <cell r="D196" t="str">
            <v>L'administration des médicaments prescrits de façon conditionnelle (si besoin…) est enregistrée sur le même support que celui utilisé pour la prescription.</v>
          </cell>
          <cell r="E196" t="str">
            <v>RépSimple</v>
          </cell>
        </row>
        <row r="197">
          <cell r="B197" t="str">
            <v>O.06</v>
          </cell>
          <cell r="C197" t="str">
            <v>O</v>
          </cell>
          <cell r="D197" t="str">
            <v>IDE et médecin coordinateur ont défini ensemble les symboles utilisés pour tracer l'administration et la non administration des médicaments (répondre NA si prescription informatisée).</v>
          </cell>
          <cell r="E197" t="str">
            <v>RépSimple</v>
          </cell>
        </row>
        <row r="198">
          <cell r="B198" t="str">
            <v>O.07</v>
          </cell>
          <cell r="C198" t="str">
            <v>O</v>
          </cell>
          <cell r="D198" t="str">
            <v>Le support d'enregistrement de l'administration (informatique ou papier) se trouve dans le dossier patient.</v>
          </cell>
          <cell r="E198" t="str">
            <v>RépSimple</v>
          </cell>
        </row>
        <row r="199">
          <cell r="B199" t="str">
            <v>O.08</v>
          </cell>
          <cell r="C199" t="str">
            <v>O</v>
          </cell>
          <cell r="D199" t="str">
            <v>L'administration des médicaments est tracée en temps réel à chaque prise.</v>
          </cell>
          <cell r="E199" t="str">
            <v>RépSimple</v>
          </cell>
        </row>
        <row r="200">
          <cell r="B200" t="str">
            <v>O.09</v>
          </cell>
          <cell r="C200" t="str">
            <v>O</v>
          </cell>
          <cell r="D200" t="str">
            <v>L'administration des médicaments est tracée a priori ou à posteriori pour certaines prises (ex: soir, coucher...).</v>
          </cell>
          <cell r="E200" t="str">
            <v>RépSimple</v>
          </cell>
        </row>
        <row r="201">
          <cell r="B201" t="str">
            <v>O.10</v>
          </cell>
          <cell r="C201" t="str">
            <v>O</v>
          </cell>
          <cell r="D201" t="str">
            <v>Le moment de l'administration de chaque médicament est tracé (l'heure pour les médicaments injectables).</v>
          </cell>
          <cell r="E201" t="str">
            <v>RépSimple</v>
          </cell>
        </row>
        <row r="202">
          <cell r="B202" t="str">
            <v>O.11</v>
          </cell>
          <cell r="C202" t="str">
            <v>O</v>
          </cell>
          <cell r="D202" t="str">
            <v>La date d'ouverture des médicaments multidoses est toujours inscrite sur le conditionnement.</v>
          </cell>
          <cell r="E202" t="str">
            <v>RépSimple</v>
          </cell>
        </row>
        <row r="203">
          <cell r="B203" t="str">
            <v>O.12</v>
          </cell>
          <cell r="C203" t="str">
            <v>O</v>
          </cell>
          <cell r="D203" t="str">
            <v>Les médecins (hospitalier, traitant, coordonnateur,…) sont informés en cas de non administration des médicaments.</v>
          </cell>
          <cell r="E203" t="str">
            <v>RépSimple</v>
          </cell>
        </row>
        <row r="204">
          <cell r="B204" t="str">
            <v>O.13</v>
          </cell>
          <cell r="C204" t="str">
            <v>O</v>
          </cell>
          <cell r="D204" t="str">
            <v>Les motifs de la non administration (refus, problème de déglutition,…) sont enregistrés.</v>
          </cell>
          <cell r="E204" t="str">
            <v>RépSimple</v>
          </cell>
        </row>
        <row r="205">
          <cell r="B205" t="str">
            <v>O.14</v>
          </cell>
          <cell r="C205" t="str">
            <v>O</v>
          </cell>
          <cell r="D205" t="str">
            <v>Pour les chimiothérapies anticancéreuses (injectables, percutanées ou orales), l'IDE dispose d'une check-list pour vérifier la concordance entre la prescription et la préparation ou la spécialité à administrer.</v>
          </cell>
          <cell r="E205" t="str">
            <v>RépSimple</v>
          </cell>
        </row>
        <row r="206">
          <cell r="B206" t="str">
            <v>P.01</v>
          </cell>
          <cell r="C206" t="str">
            <v>P</v>
          </cell>
          <cell r="D206" t="str">
            <v>Dans le cas où le patient participe à sa prise en charge médicamenteuse, les IDE lui expliquent le principe des compartiments et s'assurent de sa compréhension.</v>
          </cell>
          <cell r="E206" t="str">
            <v>RépSimple</v>
          </cell>
        </row>
        <row r="207">
          <cell r="B207" t="str">
            <v>P.02</v>
          </cell>
          <cell r="C207" t="str">
            <v>P</v>
          </cell>
          <cell r="D207" t="str">
            <v>Dans le cas où le patient participe à sa prise en charge médicamenteuse, les consignes particulières de prises (avant, pendant, après le repas…) lui sont rappelées par les IDE.</v>
          </cell>
          <cell r="E207" t="str">
            <v>RépSimple</v>
          </cell>
        </row>
        <row r="208">
          <cell r="B208" t="str">
            <v>P.03</v>
          </cell>
          <cell r="C208" t="str">
            <v>P</v>
          </cell>
          <cell r="D208" t="str">
            <v>Dans le cas où le patient participe à sa prise en charge, l'IDE vérifie la prise effective du traitement.</v>
          </cell>
          <cell r="E208" t="str">
            <v>RépSimple</v>
          </cell>
        </row>
        <row r="209">
          <cell r="B209" t="str">
            <v>P.04</v>
          </cell>
          <cell r="C209" t="str">
            <v>P</v>
          </cell>
          <cell r="D209" t="str">
            <v>Votre HAD dispose d'une documentation à jour sur les comprimés ne pouvant être broyés et leur substitution éventuelle.</v>
          </cell>
          <cell r="E209" t="str">
            <v>RépSimple</v>
          </cell>
        </row>
        <row r="210">
          <cell r="B210" t="str">
            <v>P.05</v>
          </cell>
          <cell r="C210" t="str">
            <v>P</v>
          </cell>
          <cell r="D210" t="str">
            <v>Il existe un document validé décrivant les bonnes pratiques de broyage des comprimés (matériel utilisé…).</v>
          </cell>
          <cell r="E210" t="str">
            <v>RépSimple</v>
          </cell>
        </row>
        <row r="211">
          <cell r="B211" t="str">
            <v>P.06</v>
          </cell>
          <cell r="C211" t="str">
            <v>P</v>
          </cell>
          <cell r="D211" t="str">
            <v>Votre HAD dispose d'une documentation à jour sur les gélules ne devant pas être ouvertes et leur substitution éventuelle.</v>
          </cell>
          <cell r="E211" t="str">
            <v>RépSimple</v>
          </cell>
        </row>
        <row r="212">
          <cell r="B212" t="str">
            <v>Q.01</v>
          </cell>
          <cell r="C212" t="str">
            <v>Q</v>
          </cell>
          <cell r="D212" t="str">
            <v>Les règles de réapprovisionnement du stock médicamenteux de l'HAD sont décrites.</v>
          </cell>
          <cell r="E212" t="str">
            <v>RépSimple</v>
          </cell>
        </row>
        <row r="213">
          <cell r="B213" t="str">
            <v>Q.02</v>
          </cell>
          <cell r="C213" t="str">
            <v>Q</v>
          </cell>
          <cell r="D213" t="str">
            <v>La liste de médicaments de la dotation de l'HAD est  validée et révisée annuellement par le médecin coordonnateur, le cadre et le pharmacien. Cette liste est affichée à proximité du lieu de stockage.</v>
          </cell>
          <cell r="E213" t="str">
            <v>RépComplexe3</v>
          </cell>
        </row>
        <row r="214">
          <cell r="B214" t="str">
            <v>Q.03</v>
          </cell>
          <cell r="C214" t="str">
            <v>Q</v>
          </cell>
          <cell r="D214" t="str">
            <v>Votre HAD reçoit autant que nécessaire des informations sur les évolutions des médicaments de la dotation (référence, forme galénique, conditionnement,…).</v>
          </cell>
          <cell r="E214" t="str">
            <v>RépSimple</v>
          </cell>
        </row>
        <row r="215">
          <cell r="B215" t="str">
            <v>Q.04</v>
          </cell>
          <cell r="C215" t="str">
            <v>Q</v>
          </cell>
          <cell r="D215" t="str">
            <v>Un document décrit les règles d'approvisionnement des médicaments en cas d'urgence.</v>
          </cell>
          <cell r="E215" t="str">
            <v>RépSimple</v>
          </cell>
        </row>
        <row r="216">
          <cell r="B216" t="str">
            <v>Q.05</v>
          </cell>
          <cell r="C216" t="str">
            <v>Q</v>
          </cell>
          <cell r="D216" t="str">
            <v>Si un médicament n'est pas délivré à votre HAD, la PUI vous en donne systématiquement la raison.</v>
          </cell>
          <cell r="E216" t="str">
            <v>RépSimple</v>
          </cell>
        </row>
        <row r="217">
          <cell r="B217" t="str">
            <v>Q.06</v>
          </cell>
          <cell r="C217" t="str">
            <v>Q</v>
          </cell>
          <cell r="D217" t="str">
            <v>En cas de non délivrance en raison d'une rupture de stock laboratoire, la PUI donne des conseils de substitution à valider par le médecin prescripteur.</v>
          </cell>
          <cell r="E217" t="str">
            <v>RépSimple</v>
          </cell>
        </row>
        <row r="218">
          <cell r="B218" t="str">
            <v>Q.07</v>
          </cell>
          <cell r="C218" t="str">
            <v>Q</v>
          </cell>
          <cell r="D218" t="str">
            <v>Les conditions de transport entre la PUI et le stock HAD assurent l'intégrité des traitements médicamenteux, le respect de la chaine du froid et la confidentialité des données patient.</v>
          </cell>
          <cell r="E218" t="str">
            <v>RépComplexe3</v>
          </cell>
        </row>
        <row r="219">
          <cell r="B219" t="str">
            <v>Q.08</v>
          </cell>
          <cell r="C219" t="str">
            <v>Q</v>
          </cell>
          <cell r="D219" t="str">
            <v>En cas de transport (extérieur) de la PUI vers le stock HAD, les médicaments sont délivrés dans un contenant hermétiquement fermé et sécurisé</v>
          </cell>
          <cell r="E219" t="str">
            <v>RépSimple</v>
          </cell>
        </row>
        <row r="220">
          <cell r="B220" t="str">
            <v>Q.09</v>
          </cell>
          <cell r="C220" t="str">
            <v>Q</v>
          </cell>
          <cell r="D220" t="str">
            <v>En cas de transport (extérieur) de la PUI vers le stock HAD, il existe un protocole de nettoyage des contenants de délivrance des médicaments.</v>
          </cell>
          <cell r="E220" t="str">
            <v>RépSimple</v>
          </cell>
        </row>
        <row r="221">
          <cell r="B221" t="str">
            <v>R.01</v>
          </cell>
          <cell r="C221" t="str">
            <v>R</v>
          </cell>
          <cell r="D221" t="str">
            <v>Les conditions de transport au domicile du patient assurent l'intégrité des traitements médicamenteux, le respect de la chaine du froid et la confidentialité des données patient.</v>
          </cell>
          <cell r="E221" t="str">
            <v>RépComplexe3</v>
          </cell>
        </row>
        <row r="222">
          <cell r="B222" t="str">
            <v>R.02</v>
          </cell>
          <cell r="C222" t="str">
            <v>R</v>
          </cell>
          <cell r="D222" t="str">
            <v>Le transport au domicile du patient conserve le caractère nominatif des traitements médicamenteux.</v>
          </cell>
          <cell r="E222" t="str">
            <v>RépSimple</v>
          </cell>
        </row>
        <row r="223">
          <cell r="B223" t="str">
            <v>R.03</v>
          </cell>
          <cell r="C223" t="str">
            <v>R</v>
          </cell>
          <cell r="D223" t="str">
            <v>La traçabilité du transport au domicile du patient est assurée (ex: bon de livraison).</v>
          </cell>
          <cell r="E223" t="str">
            <v>RépSimple</v>
          </cell>
        </row>
        <row r="224">
          <cell r="B224" t="str">
            <v>R.04</v>
          </cell>
          <cell r="C224" t="str">
            <v>R</v>
          </cell>
          <cell r="D224" t="str">
            <v>Une instruction relative aux précautions à prendre lors de l'acheminement des préparations de médicaments anticancéreux injectables est écrite. Elle est communiquée aux personnes assurant le transport.</v>
          </cell>
          <cell r="E224" t="str">
            <v>RépComplexe3</v>
          </cell>
        </row>
        <row r="225">
          <cell r="B225" t="str">
            <v>S.01</v>
          </cell>
          <cell r="C225" t="str">
            <v>S</v>
          </cell>
          <cell r="D225" t="str">
            <v>Les dates de péremption des médicaments délivrés par l'officine sont vérifiées.</v>
          </cell>
          <cell r="E225" t="str">
            <v>RépSimple</v>
          </cell>
        </row>
        <row r="226">
          <cell r="B226" t="str">
            <v>S.02</v>
          </cell>
          <cell r="C226" t="str">
            <v>S</v>
          </cell>
          <cell r="D226" t="str">
            <v>Un document décrit les règles d'approvisionnement en cas d'urgence.</v>
          </cell>
          <cell r="E226" t="str">
            <v>RépSimple</v>
          </cell>
        </row>
        <row r="227">
          <cell r="B227" t="str">
            <v>S.03</v>
          </cell>
          <cell r="C227" t="str">
            <v>S</v>
          </cell>
          <cell r="D227" t="str">
            <v>Les médicaments à conserver à +4°C sont délivrés dans le respect de la chaine du froid.</v>
          </cell>
          <cell r="E227" t="str">
            <v>RépSimple</v>
          </cell>
        </row>
        <row r="228">
          <cell r="B228" t="str">
            <v>S.04</v>
          </cell>
          <cell r="C228" t="str">
            <v>S</v>
          </cell>
          <cell r="D228" t="str">
            <v>Les conditions de transport entre l'officine et le domicile assurent l'intégrité des traitements médicamenteux, le respect de la chaine du froid et la confidentialité des données patient.</v>
          </cell>
          <cell r="E228" t="str">
            <v>RépComplexe3</v>
          </cell>
        </row>
        <row r="229">
          <cell r="B229" t="str">
            <v>S.05</v>
          </cell>
          <cell r="C229" t="str">
            <v>S</v>
          </cell>
          <cell r="D229" t="str">
            <v>Le transport de l'officine au domicile du patient conserve le caractère nominatif des traitements médicamenteux.</v>
          </cell>
          <cell r="E229" t="str">
            <v>RépSimple</v>
          </cell>
        </row>
        <row r="230">
          <cell r="B230" t="str">
            <v>S.06</v>
          </cell>
          <cell r="C230" t="str">
            <v>S</v>
          </cell>
          <cell r="D230" t="str">
            <v>La traçabilité du transport entre l'officine et le domicile du patient est assurée.</v>
          </cell>
          <cell r="E230" t="str">
            <v>RépSimple</v>
          </cell>
        </row>
        <row r="231">
          <cell r="B231" t="str">
            <v>S.07</v>
          </cell>
          <cell r="C231" t="str">
            <v>S</v>
          </cell>
          <cell r="D231" t="str">
            <v>Une instruction relative aux précautions à prendre lors de l'acheminement des préparations de médicaments anticancéreux injectables est écrite. Elle est communiquée aux personnes assurant le transport.</v>
          </cell>
          <cell r="E231" t="str">
            <v>RépComplexe3</v>
          </cell>
        </row>
        <row r="232">
          <cell r="B232" t="str">
            <v>T.01</v>
          </cell>
          <cell r="C232" t="str">
            <v>T</v>
          </cell>
          <cell r="D232" t="str">
            <v>Un document décrit le principe de stockage des médicaments dans les locaux de l'HAD (ou de son antenne).</v>
          </cell>
          <cell r="E232" t="str">
            <v>RépSimple</v>
          </cell>
        </row>
        <row r="233">
          <cell r="B233" t="str">
            <v>T.02</v>
          </cell>
          <cell r="C233" t="str">
            <v>T</v>
          </cell>
          <cell r="D233" t="str">
            <v>Les médicaments sont rangés en zones distinctes selon la voie d'administration.</v>
          </cell>
          <cell r="E233" t="str">
            <v>RépSimple</v>
          </cell>
        </row>
        <row r="234">
          <cell r="B234" t="str">
            <v>T.03</v>
          </cell>
          <cell r="C234" t="str">
            <v>T</v>
          </cell>
          <cell r="D234" t="str">
            <v>Le principe de rangement des médicaments stockés dans les locaux de l'HAD  (ou de son antenne) permet d'éloigner physiquement les médicaments à risque de confusion (dosages différents, homonymie, …).</v>
          </cell>
          <cell r="E234" t="str">
            <v>RépSimple</v>
          </cell>
        </row>
        <row r="235">
          <cell r="B235" t="str">
            <v>T.04</v>
          </cell>
          <cell r="C235" t="str">
            <v>T</v>
          </cell>
          <cell r="D235" t="str">
            <v>Dans les locaux de l'HAD (ou de son antenne), le réfrigérateur dédié aux médicaments peut contenir des produits non médicamenteux.</v>
          </cell>
          <cell r="E235" t="str">
            <v>RépSimple</v>
          </cell>
        </row>
        <row r="236">
          <cell r="B236" t="str">
            <v>T.05</v>
          </cell>
          <cell r="C236" t="str">
            <v>T</v>
          </cell>
          <cell r="D236" t="str">
            <v>Un document décrit la fréquence et la traçabilité des contrôles des températures des réfrigérateurs de l'HAD (ou de son antenne).</v>
          </cell>
          <cell r="E236" t="str">
            <v>RépSimple</v>
          </cell>
        </row>
        <row r="237">
          <cell r="B237" t="str">
            <v>T.06</v>
          </cell>
          <cell r="C237" t="str">
            <v>T</v>
          </cell>
          <cell r="D237" t="str">
            <v>Un document décrit le mode et la fréquence des contrôles des dates de péremption des médicaments stockés à l'HAD (ou de son antenne).</v>
          </cell>
          <cell r="E237" t="str">
            <v>RépSimple</v>
          </cell>
        </row>
        <row r="238">
          <cell r="B238" t="str">
            <v>U.01</v>
          </cell>
          <cell r="C238" t="str">
            <v>U</v>
          </cell>
          <cell r="D238" t="str">
            <v>Une procédure spécifique aux conditions d'accessibilité à l'armoire pour soins urgents est formalisée pour les heures d'ouverture de l'HAD mais également pour le soir, les week-ends et les jours fériés.</v>
          </cell>
          <cell r="E238" t="str">
            <v>RépSimple</v>
          </cell>
        </row>
        <row r="239">
          <cell r="B239" t="str">
            <v>U.02</v>
          </cell>
          <cell r="C239" t="str">
            <v>U</v>
          </cell>
          <cell r="D239" t="str">
            <v>Les médicaments de l'armoire sont rangés en zones distinctes selon la voie d'administration.</v>
          </cell>
          <cell r="E239" t="str">
            <v>RépSimple</v>
          </cell>
        </row>
        <row r="240">
          <cell r="B240" t="str">
            <v>U.03</v>
          </cell>
          <cell r="C240" t="str">
            <v>U</v>
          </cell>
          <cell r="D240" t="str">
            <v>Le principe de rangement de l'armoire permet d'éloigner physiquement les médicaments à risque de confusion (dosages différents, homonymie, …).</v>
          </cell>
          <cell r="E240" t="str">
            <v>RépSimple</v>
          </cell>
        </row>
        <row r="241">
          <cell r="B241" t="str">
            <v>U.04</v>
          </cell>
          <cell r="C241" t="str">
            <v>U</v>
          </cell>
          <cell r="D241" t="str">
            <v>Un document décrit le mode et la fréquence des contrôles des dates de péremption des médicaments stockés dans l'armoire.</v>
          </cell>
          <cell r="E241" t="str">
            <v>RépSimple</v>
          </cell>
        </row>
        <row r="242">
          <cell r="B242" t="str">
            <v>U.05</v>
          </cell>
          <cell r="C242" t="str">
            <v>U</v>
          </cell>
          <cell r="D242" t="str">
            <v>Le réfrigérateur dédié aux médicaments peut contenir des produits non médicamenteux.</v>
          </cell>
          <cell r="E242" t="str">
            <v>RépSimple</v>
          </cell>
        </row>
        <row r="243">
          <cell r="B243" t="str">
            <v>U.06</v>
          </cell>
          <cell r="C243" t="str">
            <v>U</v>
          </cell>
          <cell r="D243" t="str">
            <v>Une procédure défini la fréquence et les modalités de contrôle des trousses/mallettes d'urgence des IDE salariés.</v>
          </cell>
          <cell r="E243" t="str">
            <v>RépSimple</v>
          </cell>
        </row>
        <row r="244">
          <cell r="B244" t="str">
            <v>V.01</v>
          </cell>
          <cell r="C244" t="str">
            <v>V</v>
          </cell>
          <cell r="D244" t="str">
            <v>Un document prévoit les modalités de stockage des médicaments au domicile.</v>
          </cell>
          <cell r="E244" t="str">
            <v>RépSimple</v>
          </cell>
        </row>
        <row r="245">
          <cell r="B245" t="str">
            <v>V.02</v>
          </cell>
          <cell r="C245" t="str">
            <v>V</v>
          </cell>
          <cell r="D245" t="str">
            <v>Les médicaments présents au domicile du patient et ceux de son entourage sont isolés.</v>
          </cell>
          <cell r="E245" t="str">
            <v>RépSimple</v>
          </cell>
        </row>
        <row r="246">
          <cell r="B246" t="str">
            <v>V.03</v>
          </cell>
          <cell r="C246" t="str">
            <v>V</v>
          </cell>
          <cell r="D246" t="str">
            <v>Lorsque plusieurs piluliers ou équivalents sont utilisés dans la famille du patient, une procédure prévoit de les différencier et/ou de les identifier à l'aide d'un étiquetage spécifique ou d'un autre dispositif.</v>
          </cell>
          <cell r="E246" t="str">
            <v>RépSimple</v>
          </cell>
        </row>
        <row r="247">
          <cell r="B247" t="str">
            <v>V.04</v>
          </cell>
          <cell r="C247" t="str">
            <v>V</v>
          </cell>
          <cell r="D247" t="str">
            <v>Au domicile du patient, les médicaments sont conservés dans leur conditionnement primaire identifiable.</v>
          </cell>
          <cell r="E247" t="str">
            <v>RépSimple</v>
          </cell>
        </row>
        <row r="248">
          <cell r="B248" t="str">
            <v>V.05</v>
          </cell>
          <cell r="C248" t="str">
            <v>V</v>
          </cell>
          <cell r="D248" t="str">
            <v>Un dispositif sécurisé pour le stockage des médicaments à risque est mis à disposition par l'HAD au domicile du patient.</v>
          </cell>
          <cell r="E248" t="str">
            <v>RépSimple</v>
          </cell>
        </row>
        <row r="249">
          <cell r="B249" t="str">
            <v>V.06</v>
          </cell>
          <cell r="C249" t="str">
            <v>V</v>
          </cell>
          <cell r="D249" t="str">
            <v>Les conditions de détention et de stockage des stupéfiants sont adaptées à la réglementation en vigueur.</v>
          </cell>
          <cell r="E249" t="str">
            <v>RépSimple</v>
          </cell>
        </row>
        <row r="250">
          <cell r="B250" t="str">
            <v>V.07</v>
          </cell>
          <cell r="C250" t="str">
            <v>V</v>
          </cell>
          <cell r="D250" t="str">
            <v>Les modalités de stockage des médicaments au domicile respectent les conditions de conservation des médicaments.</v>
          </cell>
          <cell r="E250" t="str">
            <v>RépSimple</v>
          </cell>
        </row>
        <row r="251">
          <cell r="B251" t="str">
            <v>V.08</v>
          </cell>
          <cell r="C251" t="str">
            <v>V</v>
          </cell>
          <cell r="D251" t="str">
            <v>Les médicaments conservés à +4°C sont isolés des autres produits non médicamenteux dans le réfrigérateur.</v>
          </cell>
          <cell r="E251" t="str">
            <v>RépSimple</v>
          </cell>
        </row>
        <row r="252">
          <cell r="B252" t="str">
            <v>V.09</v>
          </cell>
          <cell r="C252" t="str">
            <v>V</v>
          </cell>
          <cell r="D252" t="str">
            <v>Une organisation assurant la sécurité du stockage tout en prenant en compte l'autonomie du patient et/ou de son entourage est mise en place.</v>
          </cell>
          <cell r="E252" t="str">
            <v>RépSimple</v>
          </cell>
        </row>
        <row r="253">
          <cell r="B253" t="str">
            <v>V.10</v>
          </cell>
          <cell r="C253" t="str">
            <v>V</v>
          </cell>
          <cell r="D253" t="str">
            <v>Votre HAD dispose d'un document décrivant les modalités de nettoyage des piluliers ou équivalents.</v>
          </cell>
          <cell r="E253" t="str">
            <v>RépSimple</v>
          </cell>
        </row>
        <row r="254">
          <cell r="B254" t="str">
            <v>V.11</v>
          </cell>
          <cell r="C254" t="str">
            <v>V</v>
          </cell>
          <cell r="D254" t="str">
            <v>Le réapprovisionnement en médicaments est ajusté au stock restant à domicile pour les médicaments en prescription conditionnelle "si besoin".</v>
          </cell>
          <cell r="E254" t="str">
            <v>RépSimple</v>
          </cell>
        </row>
        <row r="255">
          <cell r="B255" t="str">
            <v>V.12</v>
          </cell>
          <cell r="C255" t="str">
            <v>V</v>
          </cell>
          <cell r="D255" t="str">
            <v>Les professionnels de l'HAD ont été sensibilisés aux enjeux sécuritaires, environnementaux et économiques de l'élimination des déchets.</v>
          </cell>
          <cell r="E255" t="str">
            <v>RépSimple</v>
          </cell>
        </row>
        <row r="256">
          <cell r="B256" t="str">
            <v>V.13</v>
          </cell>
          <cell r="C256" t="str">
            <v>V</v>
          </cell>
          <cell r="D256" t="str">
            <v>Il existe un document qui décrit les modalités de retour/élimination des médicaments non utilisés.</v>
          </cell>
          <cell r="E256" t="str">
            <v>RépSimple</v>
          </cell>
        </row>
        <row r="257">
          <cell r="B257" t="str">
            <v>V.14</v>
          </cell>
          <cell r="C257" t="str">
            <v>V</v>
          </cell>
          <cell r="D257" t="str">
            <v>Des règles particulières pour le retour/élimination des médicaments anticancéreux sont définies et connues par les professionnels (salariés et libéraux) de l'HAD.</v>
          </cell>
          <cell r="E257" t="str">
            <v>RépSimple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medit-idf.fr/documents-outils/" TargetMode="External" /><Relationship Id="rId2" Type="http://schemas.openxmlformats.org/officeDocument/2006/relationships/hyperlink" Target="http://www.omedit-centre.fr/Formationnouveauxarrivants_web_gen_web/res/gestion_traitement_perso.pdf" TargetMode="External" /><Relationship Id="rId3" Type="http://schemas.openxmlformats.org/officeDocument/2006/relationships/hyperlink" Target="http://www.omedit-normandie.fr/recherche/location.href='/media-files/20088/ligne-de-conduite-regionale-vis-a-vis-des-medicaments-apportes-par-les-patients-v-2012.pdf'" TargetMode="External" /><Relationship Id="rId4" Type="http://schemas.openxmlformats.org/officeDocument/2006/relationships/hyperlink" Target="https://www.omeditbretagne.fr/boite-a-outil-4/"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3">
    <tabColor rgb="FFFF0000"/>
    <pageSetUpPr fitToPage="1"/>
  </sheetPr>
  <dimension ref="A1:AO34"/>
  <sheetViews>
    <sheetView showGridLines="0" showRowColHeaders="0" tabSelected="1" zoomScale="70" zoomScaleNormal="70" zoomScaleSheetLayoutView="80" workbookViewId="0" topLeftCell="A1">
      <pane xSplit="1" ySplit="11" topLeftCell="B12" activePane="bottomRight" state="frozen"/>
      <selection pane="topLeft" activeCell="A1" sqref="A1"/>
      <selection pane="topRight" activeCell="B1" sqref="B1"/>
      <selection pane="bottomLeft" activeCell="A12" sqref="A12"/>
      <selection pane="bottomRight" activeCell="B1" sqref="B1:S11"/>
    </sheetView>
  </sheetViews>
  <sheetFormatPr defaultColWidth="12" defaultRowHeight="11.25"/>
  <cols>
    <col min="1" max="1" width="3" style="3" customWidth="1"/>
    <col min="2" max="2" width="4.16015625" style="3" customWidth="1"/>
    <col min="3" max="3" width="3.66015625" style="3" bestFit="1" customWidth="1"/>
    <col min="4" max="5" width="15.66015625" style="3" customWidth="1"/>
    <col min="6" max="6" width="21.16015625" style="3" customWidth="1"/>
    <col min="7" max="7" width="27.66015625" style="3" customWidth="1"/>
    <col min="8" max="10" width="4.16015625" style="3" customWidth="1"/>
    <col min="11" max="11" width="47.33203125" style="3" customWidth="1"/>
    <col min="12" max="12" width="9" style="3" customWidth="1"/>
    <col min="13" max="15" width="4.16015625" style="3" customWidth="1"/>
    <col min="16" max="16" width="15.66015625" style="3" customWidth="1"/>
    <col min="17" max="18" width="23.16015625" style="3" customWidth="1"/>
    <col min="19" max="19" width="13" style="3" customWidth="1"/>
    <col min="20" max="20" width="2.5" style="3" customWidth="1"/>
    <col min="21" max="21" width="3.33203125" style="3" customWidth="1"/>
    <col min="22" max="22" width="14.83203125" style="3" customWidth="1"/>
    <col min="23" max="26" width="11.33203125" style="3" customWidth="1"/>
    <col min="27" max="27" width="14.5" style="3" customWidth="1"/>
    <col min="28" max="29" width="18.16015625" style="3" customWidth="1"/>
    <col min="30" max="16384" width="12" style="3" customWidth="1"/>
  </cols>
  <sheetData>
    <row r="1" spans="1:26" ht="9" customHeight="1">
      <c r="A1" s="6"/>
      <c r="B1" s="306" t="s">
        <v>565</v>
      </c>
      <c r="C1" s="307"/>
      <c r="D1" s="307"/>
      <c r="E1" s="307"/>
      <c r="F1" s="307"/>
      <c r="G1" s="307"/>
      <c r="H1" s="307"/>
      <c r="I1" s="307"/>
      <c r="J1" s="307"/>
      <c r="K1" s="307"/>
      <c r="L1" s="307"/>
      <c r="M1" s="307"/>
      <c r="N1" s="307"/>
      <c r="O1" s="307"/>
      <c r="P1" s="307"/>
      <c r="Q1" s="307"/>
      <c r="R1" s="307"/>
      <c r="S1" s="308"/>
      <c r="T1" s="7"/>
      <c r="Z1" s="4" t="s">
        <v>6</v>
      </c>
    </row>
    <row r="2" spans="1:20" ht="15">
      <c r="A2" s="8"/>
      <c r="B2" s="309"/>
      <c r="C2" s="310"/>
      <c r="D2" s="310"/>
      <c r="E2" s="310"/>
      <c r="F2" s="310"/>
      <c r="G2" s="310"/>
      <c r="H2" s="310"/>
      <c r="I2" s="310"/>
      <c r="J2" s="310"/>
      <c r="K2" s="310"/>
      <c r="L2" s="310"/>
      <c r="M2" s="310"/>
      <c r="N2" s="310"/>
      <c r="O2" s="310"/>
      <c r="P2" s="310"/>
      <c r="Q2" s="310"/>
      <c r="R2" s="310"/>
      <c r="S2" s="311"/>
      <c r="T2" s="9"/>
    </row>
    <row r="3" spans="1:20" ht="15">
      <c r="A3" s="10"/>
      <c r="B3" s="309"/>
      <c r="C3" s="310"/>
      <c r="D3" s="310"/>
      <c r="E3" s="310"/>
      <c r="F3" s="310"/>
      <c r="G3" s="310"/>
      <c r="H3" s="310"/>
      <c r="I3" s="310"/>
      <c r="J3" s="310"/>
      <c r="K3" s="310"/>
      <c r="L3" s="310"/>
      <c r="M3" s="310"/>
      <c r="N3" s="310"/>
      <c r="O3" s="310"/>
      <c r="P3" s="310"/>
      <c r="Q3" s="310"/>
      <c r="R3" s="310"/>
      <c r="S3" s="311"/>
      <c r="T3" s="9"/>
    </row>
    <row r="4" spans="1:20" ht="18.75" customHeight="1">
      <c r="A4" s="10"/>
      <c r="B4" s="309"/>
      <c r="C4" s="310"/>
      <c r="D4" s="310"/>
      <c r="E4" s="310"/>
      <c r="F4" s="310"/>
      <c r="G4" s="310"/>
      <c r="H4" s="310"/>
      <c r="I4" s="310"/>
      <c r="J4" s="310"/>
      <c r="K4" s="310"/>
      <c r="L4" s="310"/>
      <c r="M4" s="310"/>
      <c r="N4" s="310"/>
      <c r="O4" s="310"/>
      <c r="P4" s="310"/>
      <c r="Q4" s="310"/>
      <c r="R4" s="310"/>
      <c r="S4" s="311"/>
      <c r="T4" s="9"/>
    </row>
    <row r="5" spans="1:20" ht="18.75" customHeight="1">
      <c r="A5" s="10"/>
      <c r="B5" s="309"/>
      <c r="C5" s="310"/>
      <c r="D5" s="310"/>
      <c r="E5" s="310"/>
      <c r="F5" s="310"/>
      <c r="G5" s="310"/>
      <c r="H5" s="310"/>
      <c r="I5" s="310"/>
      <c r="J5" s="310"/>
      <c r="K5" s="310"/>
      <c r="L5" s="310"/>
      <c r="M5" s="310"/>
      <c r="N5" s="310"/>
      <c r="O5" s="310"/>
      <c r="P5" s="310"/>
      <c r="Q5" s="310"/>
      <c r="R5" s="310"/>
      <c r="S5" s="311"/>
      <c r="T5" s="9"/>
    </row>
    <row r="6" spans="1:20" ht="18.75" customHeight="1">
      <c r="A6" s="10"/>
      <c r="B6" s="309"/>
      <c r="C6" s="310"/>
      <c r="D6" s="310"/>
      <c r="E6" s="310"/>
      <c r="F6" s="310"/>
      <c r="G6" s="310"/>
      <c r="H6" s="310"/>
      <c r="I6" s="310"/>
      <c r="J6" s="310"/>
      <c r="K6" s="310"/>
      <c r="L6" s="310"/>
      <c r="M6" s="310"/>
      <c r="N6" s="310"/>
      <c r="O6" s="310"/>
      <c r="P6" s="310"/>
      <c r="Q6" s="310"/>
      <c r="R6" s="310"/>
      <c r="S6" s="311"/>
      <c r="T6" s="9"/>
    </row>
    <row r="7" spans="1:20" ht="18.75" customHeight="1">
      <c r="A7" s="10"/>
      <c r="B7" s="309"/>
      <c r="C7" s="310"/>
      <c r="D7" s="310"/>
      <c r="E7" s="310"/>
      <c r="F7" s="310"/>
      <c r="G7" s="310"/>
      <c r="H7" s="310"/>
      <c r="I7" s="310"/>
      <c r="J7" s="310"/>
      <c r="K7" s="310"/>
      <c r="L7" s="310"/>
      <c r="M7" s="310"/>
      <c r="N7" s="310"/>
      <c r="O7" s="310"/>
      <c r="P7" s="310"/>
      <c r="Q7" s="310"/>
      <c r="R7" s="310"/>
      <c r="S7" s="311"/>
      <c r="T7" s="9"/>
    </row>
    <row r="8" spans="1:20" ht="14.25" customHeight="1">
      <c r="A8" s="10"/>
      <c r="B8" s="309"/>
      <c r="C8" s="310"/>
      <c r="D8" s="310"/>
      <c r="E8" s="310"/>
      <c r="F8" s="310"/>
      <c r="G8" s="310"/>
      <c r="H8" s="310"/>
      <c r="I8" s="310"/>
      <c r="J8" s="310"/>
      <c r="K8" s="310"/>
      <c r="L8" s="310"/>
      <c r="M8" s="310"/>
      <c r="N8" s="310"/>
      <c r="O8" s="310"/>
      <c r="P8" s="310"/>
      <c r="Q8" s="310"/>
      <c r="R8" s="310"/>
      <c r="S8" s="311"/>
      <c r="T8" s="9"/>
    </row>
    <row r="9" spans="1:20" ht="18.75" customHeight="1" hidden="1">
      <c r="A9" s="10"/>
      <c r="B9" s="309"/>
      <c r="C9" s="310"/>
      <c r="D9" s="310"/>
      <c r="E9" s="310"/>
      <c r="F9" s="310"/>
      <c r="G9" s="310"/>
      <c r="H9" s="310"/>
      <c r="I9" s="310"/>
      <c r="J9" s="310"/>
      <c r="K9" s="310"/>
      <c r="L9" s="310"/>
      <c r="M9" s="310"/>
      <c r="N9" s="310"/>
      <c r="O9" s="310"/>
      <c r="P9" s="310"/>
      <c r="Q9" s="310"/>
      <c r="R9" s="310"/>
      <c r="S9" s="311"/>
      <c r="T9" s="9"/>
    </row>
    <row r="10" spans="1:20" ht="7.5" customHeight="1">
      <c r="A10" s="10"/>
      <c r="B10" s="309"/>
      <c r="C10" s="310"/>
      <c r="D10" s="310"/>
      <c r="E10" s="310"/>
      <c r="F10" s="310"/>
      <c r="G10" s="310"/>
      <c r="H10" s="310"/>
      <c r="I10" s="310"/>
      <c r="J10" s="310"/>
      <c r="K10" s="310"/>
      <c r="L10" s="310"/>
      <c r="M10" s="310"/>
      <c r="N10" s="310"/>
      <c r="O10" s="310"/>
      <c r="P10" s="310"/>
      <c r="Q10" s="310"/>
      <c r="R10" s="310"/>
      <c r="S10" s="311"/>
      <c r="T10" s="9"/>
    </row>
    <row r="11" spans="1:20" ht="36" customHeight="1">
      <c r="A11" s="10"/>
      <c r="B11" s="309"/>
      <c r="C11" s="310"/>
      <c r="D11" s="310"/>
      <c r="E11" s="310"/>
      <c r="F11" s="310"/>
      <c r="G11" s="310"/>
      <c r="H11" s="310"/>
      <c r="I11" s="310"/>
      <c r="J11" s="310"/>
      <c r="K11" s="310"/>
      <c r="L11" s="310"/>
      <c r="M11" s="310"/>
      <c r="N11" s="310"/>
      <c r="O11" s="310"/>
      <c r="P11" s="310"/>
      <c r="Q11" s="310"/>
      <c r="R11" s="310"/>
      <c r="S11" s="311"/>
      <c r="T11" s="9"/>
    </row>
    <row r="12" spans="1:41" s="74" customFormat="1" ht="57" customHeight="1">
      <c r="A12" s="3"/>
      <c r="B12" s="323" t="s">
        <v>499</v>
      </c>
      <c r="C12" s="324"/>
      <c r="D12" s="324"/>
      <c r="E12" s="324"/>
      <c r="F12" s="324"/>
      <c r="G12" s="324"/>
      <c r="H12" s="324"/>
      <c r="I12" s="324"/>
      <c r="J12" s="324"/>
      <c r="K12" s="324"/>
      <c r="L12" s="324"/>
      <c r="M12" s="324"/>
      <c r="N12" s="324"/>
      <c r="O12" s="324"/>
      <c r="P12" s="324"/>
      <c r="Q12" s="324"/>
      <c r="R12" s="324"/>
      <c r="S12" s="325"/>
      <c r="T12" s="73"/>
      <c r="U12" s="73"/>
      <c r="V12" s="73"/>
      <c r="W12" s="73"/>
      <c r="X12" s="73"/>
      <c r="Y12" s="73"/>
      <c r="Z12" s="73"/>
      <c r="AA12" s="73"/>
      <c r="AB12" s="73"/>
      <c r="AC12" s="73"/>
      <c r="AD12" s="73"/>
      <c r="AE12" s="73"/>
      <c r="AF12" s="73"/>
      <c r="AG12" s="73"/>
      <c r="AH12" s="73"/>
      <c r="AI12" s="73"/>
      <c r="AJ12" s="73"/>
      <c r="AK12" s="73"/>
      <c r="AL12" s="73"/>
      <c r="AM12" s="73"/>
      <c r="AN12" s="73"/>
      <c r="AO12" s="73"/>
    </row>
    <row r="13" spans="1:20" ht="6" customHeight="1">
      <c r="A13" s="10"/>
      <c r="B13" s="109"/>
      <c r="S13" s="110"/>
      <c r="T13" s="9"/>
    </row>
    <row r="14" spans="1:27" s="70" customFormat="1" ht="36" customHeight="1">
      <c r="A14" s="68"/>
      <c r="B14" s="296" t="s">
        <v>441</v>
      </c>
      <c r="C14" s="297"/>
      <c r="D14" s="297"/>
      <c r="E14" s="297"/>
      <c r="F14" s="297"/>
      <c r="G14" s="297"/>
      <c r="H14" s="297"/>
      <c r="I14" s="297"/>
      <c r="J14" s="297"/>
      <c r="K14" s="297"/>
      <c r="L14" s="297"/>
      <c r="M14" s="297"/>
      <c r="N14" s="297"/>
      <c r="O14" s="297"/>
      <c r="P14" s="297"/>
      <c r="Q14" s="297"/>
      <c r="R14" s="297"/>
      <c r="S14" s="298"/>
      <c r="T14" s="69"/>
      <c r="W14" s="71"/>
      <c r="X14" s="71"/>
      <c r="Y14" s="71"/>
      <c r="Z14" s="71"/>
      <c r="AA14" s="71"/>
    </row>
    <row r="15" spans="1:20" ht="72" customHeight="1">
      <c r="A15" s="10"/>
      <c r="B15" s="111"/>
      <c r="C15" s="64"/>
      <c r="D15" s="303" t="s">
        <v>498</v>
      </c>
      <c r="E15" s="304"/>
      <c r="F15" s="304"/>
      <c r="G15" s="304"/>
      <c r="H15" s="304"/>
      <c r="I15" s="304"/>
      <c r="J15" s="304"/>
      <c r="K15" s="304"/>
      <c r="L15" s="304"/>
      <c r="M15" s="304"/>
      <c r="N15" s="304"/>
      <c r="O15" s="304"/>
      <c r="P15" s="304"/>
      <c r="Q15" s="304"/>
      <c r="R15" s="304"/>
      <c r="S15" s="305"/>
      <c r="T15" s="9"/>
    </row>
    <row r="16" spans="1:20" ht="45.75" customHeight="1">
      <c r="A16" s="10"/>
      <c r="B16" s="296" t="s">
        <v>562</v>
      </c>
      <c r="C16" s="299"/>
      <c r="D16" s="299"/>
      <c r="E16" s="299"/>
      <c r="F16" s="299"/>
      <c r="G16" s="299"/>
      <c r="H16" s="299"/>
      <c r="I16" s="299"/>
      <c r="J16" s="299"/>
      <c r="K16" s="299"/>
      <c r="L16" s="299"/>
      <c r="M16" s="299"/>
      <c r="N16" s="299"/>
      <c r="O16" s="299"/>
      <c r="P16" s="299"/>
      <c r="Q16" s="299"/>
      <c r="R16" s="299"/>
      <c r="S16" s="300"/>
      <c r="T16" s="9"/>
    </row>
    <row r="17" spans="1:20" ht="9.75" customHeight="1">
      <c r="A17" s="10"/>
      <c r="B17" s="111"/>
      <c r="C17" s="64"/>
      <c r="D17" s="301" t="s">
        <v>573</v>
      </c>
      <c r="E17" s="301"/>
      <c r="F17" s="301"/>
      <c r="G17" s="301"/>
      <c r="H17" s="301"/>
      <c r="I17" s="301"/>
      <c r="J17" s="301"/>
      <c r="K17" s="301"/>
      <c r="L17" s="301"/>
      <c r="M17" s="301"/>
      <c r="N17" s="301"/>
      <c r="O17" s="301"/>
      <c r="P17" s="301"/>
      <c r="Q17" s="301"/>
      <c r="R17" s="301"/>
      <c r="S17" s="302"/>
      <c r="T17" s="9"/>
    </row>
    <row r="18" spans="1:20" ht="9.75" customHeight="1">
      <c r="A18" s="10"/>
      <c r="B18" s="112"/>
      <c r="C18" s="108"/>
      <c r="D18" s="301"/>
      <c r="E18" s="301"/>
      <c r="F18" s="301"/>
      <c r="G18" s="301"/>
      <c r="H18" s="301"/>
      <c r="I18" s="301"/>
      <c r="J18" s="301"/>
      <c r="K18" s="301"/>
      <c r="L18" s="301"/>
      <c r="M18" s="301"/>
      <c r="N18" s="301"/>
      <c r="O18" s="301"/>
      <c r="P18" s="301"/>
      <c r="Q18" s="301"/>
      <c r="R18" s="301"/>
      <c r="S18" s="302"/>
      <c r="T18" s="9"/>
    </row>
    <row r="19" spans="1:20" ht="9.75" customHeight="1">
      <c r="A19" s="10"/>
      <c r="B19" s="112"/>
      <c r="C19" s="108"/>
      <c r="D19" s="301"/>
      <c r="E19" s="301"/>
      <c r="F19" s="301"/>
      <c r="G19" s="301"/>
      <c r="H19" s="301"/>
      <c r="I19" s="301"/>
      <c r="J19" s="301"/>
      <c r="K19" s="301"/>
      <c r="L19" s="301"/>
      <c r="M19" s="301"/>
      <c r="N19" s="301"/>
      <c r="O19" s="301"/>
      <c r="P19" s="301"/>
      <c r="Q19" s="301"/>
      <c r="R19" s="301"/>
      <c r="S19" s="302"/>
      <c r="T19" s="9"/>
    </row>
    <row r="20" spans="1:20" ht="149.25" customHeight="1">
      <c r="A20" s="10"/>
      <c r="B20" s="112"/>
      <c r="C20" s="108"/>
      <c r="D20" s="301"/>
      <c r="E20" s="301"/>
      <c r="F20" s="301"/>
      <c r="G20" s="301"/>
      <c r="H20" s="301"/>
      <c r="I20" s="301"/>
      <c r="J20" s="301"/>
      <c r="K20" s="301"/>
      <c r="L20" s="301"/>
      <c r="M20" s="301"/>
      <c r="N20" s="301"/>
      <c r="O20" s="301"/>
      <c r="P20" s="301"/>
      <c r="Q20" s="301"/>
      <c r="R20" s="301"/>
      <c r="S20" s="302"/>
      <c r="T20" s="9"/>
    </row>
    <row r="21" spans="1:20" s="70" customFormat="1" ht="42" customHeight="1">
      <c r="A21" s="68"/>
      <c r="B21" s="296" t="s">
        <v>566</v>
      </c>
      <c r="C21" s="297"/>
      <c r="D21" s="297"/>
      <c r="E21" s="297"/>
      <c r="F21" s="297"/>
      <c r="G21" s="297"/>
      <c r="H21" s="297"/>
      <c r="I21" s="297"/>
      <c r="J21" s="297"/>
      <c r="K21" s="297"/>
      <c r="L21" s="297"/>
      <c r="M21" s="297"/>
      <c r="N21" s="297"/>
      <c r="O21" s="297"/>
      <c r="P21" s="297"/>
      <c r="Q21" s="297"/>
      <c r="R21" s="297"/>
      <c r="S21" s="298"/>
      <c r="T21" s="69"/>
    </row>
    <row r="22" spans="1:31" ht="409.5" customHeight="1">
      <c r="A22" s="10"/>
      <c r="B22" s="114"/>
      <c r="C22" s="65"/>
      <c r="D22" s="321" t="s">
        <v>591</v>
      </c>
      <c r="E22" s="321"/>
      <c r="F22" s="321"/>
      <c r="G22" s="321"/>
      <c r="H22" s="321"/>
      <c r="I22" s="321"/>
      <c r="J22" s="321"/>
      <c r="K22" s="321"/>
      <c r="L22" s="321"/>
      <c r="M22" s="321"/>
      <c r="N22" s="321"/>
      <c r="O22" s="321"/>
      <c r="P22" s="321"/>
      <c r="Q22" s="321"/>
      <c r="R22" s="321"/>
      <c r="S22" s="322"/>
      <c r="T22" s="9"/>
      <c r="V22" s="5"/>
      <c r="W22" s="5"/>
      <c r="X22" s="5"/>
      <c r="Y22" s="5"/>
      <c r="Z22" s="5"/>
      <c r="AA22" s="5"/>
      <c r="AB22" s="5"/>
      <c r="AC22" s="5"/>
      <c r="AD22" s="5"/>
      <c r="AE22" s="5"/>
    </row>
    <row r="23" spans="2:19" ht="15" customHeight="1">
      <c r="B23" s="112"/>
      <c r="C23" s="108"/>
      <c r="D23" s="321"/>
      <c r="E23" s="321"/>
      <c r="F23" s="321"/>
      <c r="G23" s="321"/>
      <c r="H23" s="321"/>
      <c r="I23" s="321"/>
      <c r="J23" s="321"/>
      <c r="K23" s="321"/>
      <c r="L23" s="321"/>
      <c r="M23" s="321"/>
      <c r="N23" s="321"/>
      <c r="O23" s="321"/>
      <c r="P23" s="321"/>
      <c r="Q23" s="321"/>
      <c r="R23" s="321"/>
      <c r="S23" s="322"/>
    </row>
    <row r="24" spans="2:19" ht="145.5" customHeight="1">
      <c r="B24" s="112"/>
      <c r="C24" s="108"/>
      <c r="D24" s="321"/>
      <c r="E24" s="321"/>
      <c r="F24" s="321"/>
      <c r="G24" s="321"/>
      <c r="H24" s="321"/>
      <c r="I24" s="321"/>
      <c r="J24" s="321"/>
      <c r="K24" s="321"/>
      <c r="L24" s="321"/>
      <c r="M24" s="321"/>
      <c r="N24" s="321"/>
      <c r="O24" s="321"/>
      <c r="P24" s="321"/>
      <c r="Q24" s="321"/>
      <c r="R24" s="321"/>
      <c r="S24" s="322"/>
    </row>
    <row r="25" spans="2:19" s="70" customFormat="1" ht="39" customHeight="1">
      <c r="B25" s="296" t="s">
        <v>563</v>
      </c>
      <c r="C25" s="297"/>
      <c r="D25" s="297"/>
      <c r="E25" s="297"/>
      <c r="F25" s="297"/>
      <c r="G25" s="297"/>
      <c r="H25" s="297"/>
      <c r="I25" s="297"/>
      <c r="J25" s="297"/>
      <c r="K25" s="297"/>
      <c r="L25" s="297"/>
      <c r="M25" s="297"/>
      <c r="N25" s="297"/>
      <c r="O25" s="297"/>
      <c r="P25" s="297"/>
      <c r="Q25" s="297"/>
      <c r="R25" s="297"/>
      <c r="S25" s="298"/>
    </row>
    <row r="26" spans="2:19" ht="248.25" customHeight="1">
      <c r="B26" s="114"/>
      <c r="C26" s="65"/>
      <c r="D26" s="301" t="s">
        <v>574</v>
      </c>
      <c r="E26" s="301"/>
      <c r="F26" s="301"/>
      <c r="G26" s="301"/>
      <c r="H26" s="301"/>
      <c r="I26" s="301"/>
      <c r="J26" s="301"/>
      <c r="K26" s="301"/>
      <c r="L26" s="301"/>
      <c r="M26" s="301"/>
      <c r="N26" s="301"/>
      <c r="O26" s="301"/>
      <c r="P26" s="301"/>
      <c r="Q26" s="301"/>
      <c r="R26" s="301"/>
      <c r="S26" s="302"/>
    </row>
    <row r="27" spans="2:19" s="70" customFormat="1" ht="38.25" customHeight="1">
      <c r="B27" s="296" t="s">
        <v>564</v>
      </c>
      <c r="C27" s="297"/>
      <c r="D27" s="297"/>
      <c r="E27" s="297"/>
      <c r="F27" s="297"/>
      <c r="G27" s="297"/>
      <c r="H27" s="297"/>
      <c r="I27" s="297"/>
      <c r="J27" s="297"/>
      <c r="K27" s="297"/>
      <c r="L27" s="297"/>
      <c r="M27" s="297"/>
      <c r="N27" s="297"/>
      <c r="O27" s="297"/>
      <c r="P27" s="297"/>
      <c r="Q27" s="297"/>
      <c r="R27" s="297"/>
      <c r="S27" s="298"/>
    </row>
    <row r="28" spans="2:19" ht="32.25" customHeight="1">
      <c r="B28" s="114"/>
      <c r="C28" s="65"/>
      <c r="D28" s="428" t="s">
        <v>445</v>
      </c>
      <c r="E28" s="428"/>
      <c r="F28" s="428"/>
      <c r="G28" s="428"/>
      <c r="H28" s="428"/>
      <c r="I28" s="428"/>
      <c r="J28" s="428"/>
      <c r="K28" s="428"/>
      <c r="L28" s="428"/>
      <c r="M28" s="428"/>
      <c r="N28" s="428"/>
      <c r="O28" s="428"/>
      <c r="P28" s="428"/>
      <c r="Q28" s="428"/>
      <c r="R28" s="428"/>
      <c r="S28" s="429"/>
    </row>
    <row r="29" spans="2:19" ht="24.75" customHeight="1">
      <c r="B29" s="112"/>
      <c r="C29" s="108"/>
      <c r="D29" s="428" t="s">
        <v>567</v>
      </c>
      <c r="E29" s="428"/>
      <c r="F29" s="428"/>
      <c r="G29" s="428"/>
      <c r="H29" s="428"/>
      <c r="I29" s="428"/>
      <c r="J29" s="428"/>
      <c r="K29" s="428"/>
      <c r="L29" s="428"/>
      <c r="M29" s="428"/>
      <c r="N29" s="428"/>
      <c r="O29" s="428"/>
      <c r="P29" s="428"/>
      <c r="Q29" s="428"/>
      <c r="R29" s="428"/>
      <c r="S29" s="429"/>
    </row>
    <row r="30" spans="2:19" ht="44.25" customHeight="1">
      <c r="B30" s="112"/>
      <c r="C30" s="108"/>
      <c r="D30" s="428" t="s">
        <v>639</v>
      </c>
      <c r="E30" s="428"/>
      <c r="F30" s="428"/>
      <c r="G30" s="428"/>
      <c r="H30" s="428"/>
      <c r="I30" s="428"/>
      <c r="J30" s="428"/>
      <c r="K30" s="428"/>
      <c r="L30" s="428"/>
      <c r="M30" s="428"/>
      <c r="N30" s="428"/>
      <c r="O30" s="428"/>
      <c r="P30" s="428"/>
      <c r="Q30" s="428"/>
      <c r="R30" s="428"/>
      <c r="S30" s="429"/>
    </row>
    <row r="31" spans="2:19" ht="15">
      <c r="B31" s="112"/>
      <c r="C31" s="108"/>
      <c r="D31" s="115"/>
      <c r="E31" s="108"/>
      <c r="F31" s="108"/>
      <c r="G31" s="108"/>
      <c r="H31" s="108"/>
      <c r="I31" s="108"/>
      <c r="J31" s="108"/>
      <c r="K31" s="108"/>
      <c r="L31" s="108"/>
      <c r="M31" s="108"/>
      <c r="N31" s="108"/>
      <c r="O31" s="108"/>
      <c r="P31" s="108"/>
      <c r="Q31" s="108"/>
      <c r="R31" s="108"/>
      <c r="S31" s="113"/>
    </row>
    <row r="32" spans="2:19" ht="15">
      <c r="B32" s="312" t="s">
        <v>640</v>
      </c>
      <c r="C32" s="313"/>
      <c r="D32" s="313"/>
      <c r="E32" s="313"/>
      <c r="F32" s="313"/>
      <c r="G32" s="313"/>
      <c r="H32" s="313"/>
      <c r="I32" s="313"/>
      <c r="J32" s="313"/>
      <c r="K32" s="313"/>
      <c r="L32" s="313"/>
      <c r="M32" s="313"/>
      <c r="N32" s="313"/>
      <c r="O32" s="313"/>
      <c r="P32" s="313"/>
      <c r="Q32" s="313"/>
      <c r="R32" s="313"/>
      <c r="S32" s="314"/>
    </row>
    <row r="33" spans="2:19" ht="15">
      <c r="B33" s="315"/>
      <c r="C33" s="316"/>
      <c r="D33" s="316"/>
      <c r="E33" s="316"/>
      <c r="F33" s="316"/>
      <c r="G33" s="316"/>
      <c r="H33" s="316"/>
      <c r="I33" s="316"/>
      <c r="J33" s="316"/>
      <c r="K33" s="316"/>
      <c r="L33" s="316"/>
      <c r="M33" s="316"/>
      <c r="N33" s="316"/>
      <c r="O33" s="316"/>
      <c r="P33" s="316"/>
      <c r="Q33" s="316"/>
      <c r="R33" s="316"/>
      <c r="S33" s="317"/>
    </row>
    <row r="34" spans="2:19" ht="15">
      <c r="B34" s="318"/>
      <c r="C34" s="319"/>
      <c r="D34" s="319"/>
      <c r="E34" s="319"/>
      <c r="F34" s="319"/>
      <c r="G34" s="319"/>
      <c r="H34" s="319"/>
      <c r="I34" s="319"/>
      <c r="J34" s="319"/>
      <c r="K34" s="319"/>
      <c r="L34" s="319"/>
      <c r="M34" s="319"/>
      <c r="N34" s="319"/>
      <c r="O34" s="319"/>
      <c r="P34" s="319"/>
      <c r="Q34" s="319"/>
      <c r="R34" s="319"/>
      <c r="S34" s="320"/>
    </row>
  </sheetData>
  <sheetProtection password="D73E" sheet="1"/>
  <mergeCells count="15">
    <mergeCell ref="B32:S34"/>
    <mergeCell ref="D22:S24"/>
    <mergeCell ref="B27:S27"/>
    <mergeCell ref="D28:S28"/>
    <mergeCell ref="D26:S26"/>
    <mergeCell ref="B12:S12"/>
    <mergeCell ref="B14:S14"/>
    <mergeCell ref="D29:S29"/>
    <mergeCell ref="D30:S30"/>
    <mergeCell ref="B21:S21"/>
    <mergeCell ref="B25:S25"/>
    <mergeCell ref="B16:S16"/>
    <mergeCell ref="D17:S20"/>
    <mergeCell ref="D15:S15"/>
    <mergeCell ref="B1:S11"/>
  </mergeCells>
  <hyperlinks>
    <hyperlink ref="B32:S34" r:id="rId1" display="Lien : CAQES 2018 / Boite à outils"/>
    <hyperlink ref="D28:S28" r:id="rId2" display="http://www.omedit-centre.fr/Formationnouveauxarrivants_web_gen_web/res/gestion_traitement_perso.pdf"/>
    <hyperlink ref="D30:S30" r:id="rId3" display="- OMEDIT Haute Normandie: Ligne de conduite régionale vis-à-vis des médicaments apportés par les patients hospitalisés (2010)"/>
    <hyperlink ref="D29:S29" r:id="rId4" display="- OMEDIT Bretagne : Gestion du traitement personnel du patient (2015)"/>
  </hyperlinks>
  <printOptions/>
  <pageMargins left="0.2362204724409449" right="0.2362204724409449" top="0.1968503937007874" bottom="0.1968503937007874" header="0.31496062992125984" footer="0.31496062992125984"/>
  <pageSetup fitToHeight="1" fitToWidth="1" horizontalDpi="600" verticalDpi="600" orientation="portrait" paperSize="9" scale="51" r:id="rId6"/>
  <drawing r:id="rId5"/>
</worksheet>
</file>

<file path=xl/worksheets/sheet2.xml><?xml version="1.0" encoding="utf-8"?>
<worksheet xmlns="http://schemas.openxmlformats.org/spreadsheetml/2006/main" xmlns:r="http://schemas.openxmlformats.org/officeDocument/2006/relationships">
  <sheetPr codeName="Feuil2">
    <tabColor theme="6" tint="0.39998000860214233"/>
  </sheetPr>
  <dimension ref="A1:AR52"/>
  <sheetViews>
    <sheetView showGridLines="0" zoomScalePageLayoutView="0" workbookViewId="0" topLeftCell="A1">
      <pane ySplit="11" topLeftCell="A18" activePane="bottomLeft" state="frozen"/>
      <selection pane="topLeft" activeCell="A1" sqref="A1"/>
      <selection pane="bottomLeft" activeCell="J26" sqref="H26:J28"/>
    </sheetView>
  </sheetViews>
  <sheetFormatPr defaultColWidth="12" defaultRowHeight="11.25"/>
  <cols>
    <col min="1" max="1" width="12" style="72" customWidth="1"/>
    <col min="2" max="2" width="27.66015625" style="82" customWidth="1"/>
    <col min="3" max="3" width="73.83203125" style="72" customWidth="1"/>
    <col min="4" max="5" width="11.83203125" style="72" customWidth="1"/>
    <col min="6" max="7" width="11.83203125" style="72" hidden="1" customWidth="1"/>
    <col min="8" max="17" width="13.83203125" style="72" customWidth="1"/>
    <col min="18" max="16384" width="12" style="72" customWidth="1"/>
  </cols>
  <sheetData>
    <row r="1" spans="1:32" s="66" customFormat="1" ht="66.75" customHeight="1">
      <c r="A1" s="360" t="s">
        <v>568</v>
      </c>
      <c r="B1" s="361"/>
      <c r="C1" s="361"/>
      <c r="D1" s="361"/>
      <c r="E1" s="361"/>
      <c r="F1" s="292"/>
      <c r="G1" s="292"/>
      <c r="H1" s="293"/>
      <c r="I1" s="293"/>
      <c r="J1" s="293"/>
      <c r="K1" s="293"/>
      <c r="L1" s="293"/>
      <c r="M1" s="293"/>
      <c r="N1" s="293"/>
      <c r="O1" s="293"/>
      <c r="P1" s="293"/>
      <c r="Q1" s="293"/>
      <c r="R1" s="67"/>
      <c r="S1" s="67"/>
      <c r="T1" s="67"/>
      <c r="U1" s="67"/>
      <c r="V1" s="67"/>
      <c r="W1" s="67"/>
      <c r="X1" s="67"/>
      <c r="Y1" s="89"/>
      <c r="Z1" s="89"/>
      <c r="AA1" s="89"/>
      <c r="AB1" s="89"/>
      <c r="AC1" s="89"/>
      <c r="AD1" s="89"/>
      <c r="AE1" s="89"/>
      <c r="AF1" s="89"/>
    </row>
    <row r="2" spans="2:15" s="90" customFormat="1" ht="12.75">
      <c r="B2" s="75"/>
      <c r="C2" s="75"/>
      <c r="D2" s="75"/>
      <c r="E2" s="75"/>
      <c r="F2" s="75"/>
      <c r="G2" s="75"/>
      <c r="H2" s="75"/>
      <c r="I2" s="75"/>
      <c r="J2" s="75"/>
      <c r="K2" s="75"/>
      <c r="L2" s="75"/>
      <c r="M2" s="75"/>
      <c r="N2" s="75"/>
      <c r="O2" s="75"/>
    </row>
    <row r="3" spans="2:15" s="90" customFormat="1" ht="15" customHeight="1">
      <c r="B3" s="357" t="s">
        <v>502</v>
      </c>
      <c r="C3" s="359"/>
      <c r="D3" s="252"/>
      <c r="E3" s="122"/>
      <c r="F3" s="122"/>
      <c r="G3" s="122"/>
      <c r="H3" s="357" t="s">
        <v>442</v>
      </c>
      <c r="I3" s="358"/>
      <c r="J3" s="358"/>
      <c r="K3" s="358"/>
      <c r="L3" s="358"/>
      <c r="M3" s="358"/>
      <c r="N3" s="358"/>
      <c r="O3" s="359"/>
    </row>
    <row r="4" spans="2:16" s="91" customFormat="1" ht="17.25" customHeight="1">
      <c r="B4" s="125" t="s">
        <v>503</v>
      </c>
      <c r="C4" s="253"/>
      <c r="D4" s="248"/>
      <c r="E4" s="248"/>
      <c r="F4" s="248"/>
      <c r="G4" s="248"/>
      <c r="H4" s="123" t="s">
        <v>524</v>
      </c>
      <c r="I4" s="353"/>
      <c r="J4" s="353"/>
      <c r="K4" s="353"/>
      <c r="L4" s="353"/>
      <c r="M4" s="353"/>
      <c r="N4" s="353"/>
      <c r="O4" s="354"/>
      <c r="P4" s="198"/>
    </row>
    <row r="5" spans="2:16" s="91" customFormat="1" ht="18.75" customHeight="1">
      <c r="B5" s="125" t="s">
        <v>501</v>
      </c>
      <c r="C5" s="200"/>
      <c r="D5" s="248"/>
      <c r="E5" s="248"/>
      <c r="F5" s="248"/>
      <c r="G5" s="248"/>
      <c r="H5" s="124" t="s">
        <v>525</v>
      </c>
      <c r="I5" s="355"/>
      <c r="J5" s="355"/>
      <c r="K5" s="355"/>
      <c r="L5" s="355"/>
      <c r="M5" s="355"/>
      <c r="N5" s="355"/>
      <c r="O5" s="356"/>
      <c r="P5" s="198"/>
    </row>
    <row r="6" spans="2:17" s="77" customFormat="1" ht="23.25" customHeight="1">
      <c r="B6" s="126" t="s">
        <v>500</v>
      </c>
      <c r="C6" s="199"/>
      <c r="D6" s="117"/>
      <c r="E6" s="117"/>
      <c r="F6" s="117"/>
      <c r="G6" s="117"/>
      <c r="H6" s="118"/>
      <c r="I6" s="118"/>
      <c r="J6" s="118"/>
      <c r="K6" s="76"/>
      <c r="Q6" s="79"/>
    </row>
    <row r="7" spans="2:17" s="77" customFormat="1" ht="10.5" customHeight="1">
      <c r="B7" s="257"/>
      <c r="C7" s="118"/>
      <c r="D7" s="117"/>
      <c r="E7" s="117"/>
      <c r="F7" s="117"/>
      <c r="G7" s="117"/>
      <c r="H7" s="118"/>
      <c r="I7" s="118"/>
      <c r="J7" s="118"/>
      <c r="K7" s="76"/>
      <c r="Q7" s="79"/>
    </row>
    <row r="8" spans="1:17" s="77" customFormat="1" ht="23.25" customHeight="1">
      <c r="A8" s="365" t="s">
        <v>575</v>
      </c>
      <c r="B8" s="365"/>
      <c r="C8" s="76"/>
      <c r="D8" s="117"/>
      <c r="E8" s="117"/>
      <c r="F8" s="117"/>
      <c r="G8" s="117"/>
      <c r="H8" s="118"/>
      <c r="I8" s="118"/>
      <c r="J8" s="118"/>
      <c r="K8" s="76"/>
      <c r="Q8" s="79"/>
    </row>
    <row r="9" spans="1:16" s="84" customFormat="1" ht="12.75" customHeight="1">
      <c r="A9" s="365"/>
      <c r="B9" s="365"/>
      <c r="E9" s="119"/>
      <c r="F9" s="119"/>
      <c r="G9" s="119"/>
      <c r="H9" s="119"/>
      <c r="I9" s="120"/>
      <c r="J9" s="121"/>
      <c r="O9" s="85"/>
      <c r="P9" s="92"/>
    </row>
    <row r="10" spans="1:16" s="84" customFormat="1" ht="13.5" thickBot="1">
      <c r="A10" s="366"/>
      <c r="B10" s="366"/>
      <c r="C10" s="258"/>
      <c r="D10" s="258"/>
      <c r="E10" s="87"/>
      <c r="F10" s="87"/>
      <c r="G10" s="87"/>
      <c r="H10" s="87"/>
      <c r="I10" s="85"/>
      <c r="O10" s="85"/>
      <c r="P10" s="92"/>
    </row>
    <row r="11" spans="1:17" s="84" customFormat="1" ht="45.75" thickBot="1">
      <c r="A11" s="151" t="s">
        <v>506</v>
      </c>
      <c r="B11" s="152" t="s">
        <v>504</v>
      </c>
      <c r="C11" s="367" t="s">
        <v>505</v>
      </c>
      <c r="D11" s="367"/>
      <c r="E11" s="249" t="s">
        <v>590</v>
      </c>
      <c r="F11" s="249"/>
      <c r="G11" s="249"/>
      <c r="H11" s="153" t="s">
        <v>507</v>
      </c>
      <c r="I11" s="154" t="s">
        <v>508</v>
      </c>
      <c r="J11" s="154" t="s">
        <v>509</v>
      </c>
      <c r="K11" s="154" t="s">
        <v>510</v>
      </c>
      <c r="L11" s="154" t="s">
        <v>511</v>
      </c>
      <c r="M11" s="154" t="s">
        <v>512</v>
      </c>
      <c r="N11" s="154" t="s">
        <v>513</v>
      </c>
      <c r="O11" s="154" t="s">
        <v>514</v>
      </c>
      <c r="P11" s="154" t="s">
        <v>515</v>
      </c>
      <c r="Q11" s="155" t="s">
        <v>516</v>
      </c>
    </row>
    <row r="12" spans="1:17" s="84" customFormat="1" ht="39" customHeight="1" thickBot="1">
      <c r="A12" s="259" t="s">
        <v>448</v>
      </c>
      <c r="B12" s="158" t="s">
        <v>11</v>
      </c>
      <c r="C12" s="351" t="s">
        <v>576</v>
      </c>
      <c r="D12" s="352"/>
      <c r="E12" s="251" t="e">
        <f>F12/G12</f>
        <v>#DIV/0!</v>
      </c>
      <c r="F12" s="250">
        <f aca="true" t="shared" si="0" ref="F12:F25">COUNTIF(H12:AG12,"oui")</f>
        <v>0</v>
      </c>
      <c r="G12" s="250">
        <f aca="true" t="shared" si="1" ref="G12:G31">(COUNTIF(H12:AG12,"oui")+COUNTIF(H12:AG12,"non"))</f>
        <v>0</v>
      </c>
      <c r="H12" s="294"/>
      <c r="I12" s="294"/>
      <c r="J12" s="294"/>
      <c r="K12" s="294"/>
      <c r="L12" s="294"/>
      <c r="M12" s="162"/>
      <c r="N12" s="162"/>
      <c r="O12" s="162"/>
      <c r="P12" s="162"/>
      <c r="Q12" s="131"/>
    </row>
    <row r="13" spans="1:17" s="84" customFormat="1" ht="19.5" customHeight="1" thickBot="1">
      <c r="A13" s="260" t="s">
        <v>449</v>
      </c>
      <c r="B13" s="159" t="s">
        <v>517</v>
      </c>
      <c r="C13" s="347" t="s">
        <v>465</v>
      </c>
      <c r="D13" s="348"/>
      <c r="E13" s="251" t="e">
        <f aca="true" t="shared" si="2" ref="E13:E30">F13/G13</f>
        <v>#DIV/0!</v>
      </c>
      <c r="F13" s="250">
        <f t="shared" si="0"/>
        <v>0</v>
      </c>
      <c r="G13" s="250">
        <f t="shared" si="1"/>
        <v>0</v>
      </c>
      <c r="H13" s="294"/>
      <c r="I13" s="294"/>
      <c r="J13" s="294"/>
      <c r="K13" s="294"/>
      <c r="L13" s="294"/>
      <c r="M13" s="128"/>
      <c r="N13" s="128"/>
      <c r="O13" s="128"/>
      <c r="P13" s="128"/>
      <c r="Q13" s="163"/>
    </row>
    <row r="14" spans="1:17" s="84" customFormat="1" ht="19.5" customHeight="1">
      <c r="A14" s="261" t="s">
        <v>450</v>
      </c>
      <c r="B14" s="160" t="s">
        <v>13</v>
      </c>
      <c r="C14" s="349" t="s">
        <v>464</v>
      </c>
      <c r="D14" s="350"/>
      <c r="E14" s="251" t="e">
        <f t="shared" si="2"/>
        <v>#DIV/0!</v>
      </c>
      <c r="F14" s="250">
        <f t="shared" si="0"/>
        <v>0</v>
      </c>
      <c r="G14" s="250">
        <f t="shared" si="1"/>
        <v>0</v>
      </c>
      <c r="H14" s="294"/>
      <c r="I14" s="294"/>
      <c r="J14" s="294"/>
      <c r="K14" s="294"/>
      <c r="L14" s="294"/>
      <c r="M14" s="128"/>
      <c r="N14" s="128"/>
      <c r="O14" s="128"/>
      <c r="P14" s="128"/>
      <c r="Q14" s="163"/>
    </row>
    <row r="15" spans="1:17" s="84" customFormat="1" ht="19.5" customHeight="1">
      <c r="A15" s="262" t="s">
        <v>490</v>
      </c>
      <c r="B15" s="362" t="s">
        <v>270</v>
      </c>
      <c r="C15" s="343" t="s">
        <v>569</v>
      </c>
      <c r="D15" s="344"/>
      <c r="E15" s="251" t="e">
        <f t="shared" si="2"/>
        <v>#DIV/0!</v>
      </c>
      <c r="F15" s="250">
        <f t="shared" si="0"/>
        <v>0</v>
      </c>
      <c r="G15" s="250">
        <f t="shared" si="1"/>
        <v>0</v>
      </c>
      <c r="H15" s="134"/>
      <c r="I15" s="128"/>
      <c r="J15" s="128"/>
      <c r="K15" s="128"/>
      <c r="L15" s="128"/>
      <c r="M15" s="128"/>
      <c r="N15" s="128"/>
      <c r="O15" s="128"/>
      <c r="P15" s="128"/>
      <c r="Q15" s="163"/>
    </row>
    <row r="16" spans="1:17" s="84" customFormat="1" ht="19.5" customHeight="1">
      <c r="A16" s="262" t="s">
        <v>451</v>
      </c>
      <c r="B16" s="363"/>
      <c r="C16" s="343" t="s">
        <v>447</v>
      </c>
      <c r="D16" s="344"/>
      <c r="E16" s="170"/>
      <c r="F16" s="250">
        <f t="shared" si="0"/>
        <v>0</v>
      </c>
      <c r="G16" s="250">
        <f t="shared" si="1"/>
        <v>0</v>
      </c>
      <c r="H16" s="170"/>
      <c r="I16" s="138"/>
      <c r="J16" s="132"/>
      <c r="K16" s="137"/>
      <c r="L16" s="129"/>
      <c r="M16" s="132"/>
      <c r="N16" s="136"/>
      <c r="O16" s="132"/>
      <c r="P16" s="132"/>
      <c r="Q16" s="132"/>
    </row>
    <row r="17" spans="1:17" s="84" customFormat="1" ht="19.5" customHeight="1">
      <c r="A17" s="269" t="s">
        <v>530</v>
      </c>
      <c r="B17" s="363"/>
      <c r="C17" s="338" t="s">
        <v>577</v>
      </c>
      <c r="D17" s="339"/>
      <c r="E17" s="251" t="e">
        <f t="shared" si="2"/>
        <v>#DIV/0!</v>
      </c>
      <c r="F17" s="250">
        <f t="shared" si="0"/>
        <v>0</v>
      </c>
      <c r="G17" s="250">
        <f t="shared" si="1"/>
        <v>0</v>
      </c>
      <c r="H17" s="134"/>
      <c r="I17" s="128"/>
      <c r="J17" s="295"/>
      <c r="K17" s="295"/>
      <c r="L17" s="295"/>
      <c r="M17" s="128"/>
      <c r="N17" s="128"/>
      <c r="O17" s="128"/>
      <c r="P17" s="128"/>
      <c r="Q17" s="163"/>
    </row>
    <row r="18" spans="1:17" s="84" customFormat="1" ht="19.5" customHeight="1">
      <c r="A18" s="269" t="s">
        <v>531</v>
      </c>
      <c r="B18" s="363"/>
      <c r="C18" s="338" t="s">
        <v>578</v>
      </c>
      <c r="D18" s="339"/>
      <c r="E18" s="251" t="e">
        <f t="shared" si="2"/>
        <v>#DIV/0!</v>
      </c>
      <c r="F18" s="250">
        <f t="shared" si="0"/>
        <v>0</v>
      </c>
      <c r="G18" s="250">
        <f t="shared" si="1"/>
        <v>0</v>
      </c>
      <c r="H18" s="134"/>
      <c r="I18" s="128"/>
      <c r="J18" s="295"/>
      <c r="K18" s="295"/>
      <c r="L18" s="295"/>
      <c r="M18" s="295"/>
      <c r="N18" s="128"/>
      <c r="O18" s="128"/>
      <c r="P18" s="128"/>
      <c r="Q18" s="163"/>
    </row>
    <row r="19" spans="1:17" s="84" customFormat="1" ht="19.5" customHeight="1">
      <c r="A19" s="269" t="s">
        <v>532</v>
      </c>
      <c r="B19" s="363"/>
      <c r="C19" s="338" t="s">
        <v>579</v>
      </c>
      <c r="D19" s="339"/>
      <c r="E19" s="251" t="e">
        <f t="shared" si="2"/>
        <v>#DIV/0!</v>
      </c>
      <c r="F19" s="250">
        <f t="shared" si="0"/>
        <v>0</v>
      </c>
      <c r="G19" s="250">
        <f t="shared" si="1"/>
        <v>0</v>
      </c>
      <c r="H19" s="134"/>
      <c r="I19" s="128"/>
      <c r="J19" s="128"/>
      <c r="K19" s="128"/>
      <c r="L19" s="128"/>
      <c r="M19" s="128"/>
      <c r="N19" s="128"/>
      <c r="O19" s="128"/>
      <c r="P19" s="128"/>
      <c r="Q19" s="163"/>
    </row>
    <row r="20" spans="1:17" ht="61.5" customHeight="1">
      <c r="A20" s="263" t="s">
        <v>452</v>
      </c>
      <c r="B20" s="363"/>
      <c r="C20" s="336" t="s">
        <v>638</v>
      </c>
      <c r="D20" s="337"/>
      <c r="E20" s="135"/>
      <c r="F20" s="250">
        <f t="shared" si="0"/>
        <v>0</v>
      </c>
      <c r="G20" s="250">
        <f t="shared" si="1"/>
        <v>0</v>
      </c>
      <c r="H20" s="135"/>
      <c r="I20" s="133"/>
      <c r="J20" s="133"/>
      <c r="K20" s="127"/>
      <c r="L20" s="130"/>
      <c r="M20" s="133"/>
      <c r="N20" s="133"/>
      <c r="O20" s="133"/>
      <c r="P20" s="133"/>
      <c r="Q20" s="133"/>
    </row>
    <row r="21" spans="1:17" ht="19.5" customHeight="1">
      <c r="A21" s="268" t="s">
        <v>538</v>
      </c>
      <c r="B21" s="363"/>
      <c r="C21" s="332" t="s">
        <v>580</v>
      </c>
      <c r="D21" s="333"/>
      <c r="E21" s="251" t="e">
        <f t="shared" si="2"/>
        <v>#DIV/0!</v>
      </c>
      <c r="F21" s="250">
        <f t="shared" si="0"/>
        <v>0</v>
      </c>
      <c r="G21" s="250">
        <f t="shared" si="1"/>
        <v>0</v>
      </c>
      <c r="H21" s="134"/>
      <c r="I21" s="128"/>
      <c r="J21" s="128"/>
      <c r="K21" s="128"/>
      <c r="L21" s="128"/>
      <c r="M21" s="128"/>
      <c r="N21" s="128"/>
      <c r="O21" s="128"/>
      <c r="P21" s="128"/>
      <c r="Q21" s="163"/>
    </row>
    <row r="22" spans="1:17" ht="19.5" customHeight="1">
      <c r="A22" s="268" t="s">
        <v>539</v>
      </c>
      <c r="B22" s="363"/>
      <c r="C22" s="332" t="s">
        <v>581</v>
      </c>
      <c r="D22" s="333"/>
      <c r="E22" s="251" t="e">
        <f t="shared" si="2"/>
        <v>#DIV/0!</v>
      </c>
      <c r="F22" s="250">
        <f t="shared" si="0"/>
        <v>0</v>
      </c>
      <c r="G22" s="250">
        <f t="shared" si="1"/>
        <v>0</v>
      </c>
      <c r="H22" s="134"/>
      <c r="I22" s="128"/>
      <c r="J22" s="128"/>
      <c r="K22" s="128"/>
      <c r="L22" s="128"/>
      <c r="M22" s="128"/>
      <c r="N22" s="128"/>
      <c r="O22" s="128"/>
      <c r="P22" s="128"/>
      <c r="Q22" s="163"/>
    </row>
    <row r="23" spans="1:17" ht="19.5" customHeight="1">
      <c r="A23" s="268" t="s">
        <v>540</v>
      </c>
      <c r="B23" s="363"/>
      <c r="C23" s="332" t="s">
        <v>582</v>
      </c>
      <c r="D23" s="333"/>
      <c r="E23" s="251" t="e">
        <f t="shared" si="2"/>
        <v>#DIV/0!</v>
      </c>
      <c r="F23" s="250">
        <f t="shared" si="0"/>
        <v>0</v>
      </c>
      <c r="G23" s="250">
        <f t="shared" si="1"/>
        <v>0</v>
      </c>
      <c r="H23" s="134"/>
      <c r="I23" s="128"/>
      <c r="J23" s="128"/>
      <c r="K23" s="128"/>
      <c r="L23" s="128"/>
      <c r="M23" s="128"/>
      <c r="N23" s="128"/>
      <c r="O23" s="128"/>
      <c r="P23" s="128"/>
      <c r="Q23" s="163"/>
    </row>
    <row r="24" spans="1:17" ht="19.5" customHeight="1">
      <c r="A24" s="268" t="s">
        <v>541</v>
      </c>
      <c r="B24" s="363"/>
      <c r="C24" s="345" t="s">
        <v>583</v>
      </c>
      <c r="D24" s="346"/>
      <c r="E24" s="251"/>
      <c r="F24" s="250">
        <f t="shared" si="0"/>
        <v>0</v>
      </c>
      <c r="G24" s="250">
        <f t="shared" si="1"/>
        <v>0</v>
      </c>
      <c r="H24" s="134"/>
      <c r="I24" s="128"/>
      <c r="J24" s="128"/>
      <c r="K24" s="128"/>
      <c r="L24" s="128"/>
      <c r="M24" s="128"/>
      <c r="N24" s="128"/>
      <c r="O24" s="128"/>
      <c r="P24" s="128"/>
      <c r="Q24" s="163"/>
    </row>
    <row r="25" spans="1:17" s="84" customFormat="1" ht="19.5" customHeight="1">
      <c r="A25" s="262" t="s">
        <v>453</v>
      </c>
      <c r="B25" s="363"/>
      <c r="C25" s="343" t="s">
        <v>570</v>
      </c>
      <c r="D25" s="344"/>
      <c r="E25" s="135"/>
      <c r="F25" s="250">
        <f t="shared" si="0"/>
        <v>0</v>
      </c>
      <c r="G25" s="250">
        <f t="shared" si="1"/>
        <v>0</v>
      </c>
      <c r="H25" s="135"/>
      <c r="I25" s="133"/>
      <c r="J25" s="132"/>
      <c r="K25" s="127"/>
      <c r="L25" s="130"/>
      <c r="M25" s="133"/>
      <c r="N25" s="133"/>
      <c r="O25" s="133"/>
      <c r="P25" s="132"/>
      <c r="Q25" s="132"/>
    </row>
    <row r="26" spans="1:17" s="84" customFormat="1" ht="19.5" customHeight="1">
      <c r="A26" s="267" t="s">
        <v>495</v>
      </c>
      <c r="B26" s="363"/>
      <c r="C26" s="338" t="s">
        <v>584</v>
      </c>
      <c r="D26" s="339"/>
      <c r="E26" s="251" t="e">
        <f t="shared" si="2"/>
        <v>#DIV/0!</v>
      </c>
      <c r="F26" s="250">
        <f>COUNTIF(H26:AG26,"non")</f>
        <v>0</v>
      </c>
      <c r="G26" s="250">
        <f t="shared" si="1"/>
        <v>0</v>
      </c>
      <c r="H26" s="295"/>
      <c r="I26" s="295"/>
      <c r="J26" s="295"/>
      <c r="K26" s="128"/>
      <c r="L26" s="128"/>
      <c r="M26" s="128"/>
      <c r="N26" s="128"/>
      <c r="O26" s="128"/>
      <c r="P26" s="128"/>
      <c r="Q26" s="163"/>
    </row>
    <row r="27" spans="1:17" s="84" customFormat="1" ht="19.5" customHeight="1">
      <c r="A27" s="267" t="s">
        <v>496</v>
      </c>
      <c r="B27" s="363"/>
      <c r="C27" s="338" t="s">
        <v>585</v>
      </c>
      <c r="D27" s="339"/>
      <c r="E27" s="251" t="e">
        <f t="shared" si="2"/>
        <v>#DIV/0!</v>
      </c>
      <c r="F27" s="250">
        <f>COUNTIF(H27:AG27,"non")</f>
        <v>0</v>
      </c>
      <c r="G27" s="250">
        <f t="shared" si="1"/>
        <v>0</v>
      </c>
      <c r="H27" s="295"/>
      <c r="I27" s="295"/>
      <c r="J27" s="295"/>
      <c r="K27" s="128"/>
      <c r="L27" s="128"/>
      <c r="M27" s="128"/>
      <c r="N27" s="128"/>
      <c r="O27" s="128"/>
      <c r="P27" s="128"/>
      <c r="Q27" s="163"/>
    </row>
    <row r="28" spans="1:17" s="84" customFormat="1" ht="19.5" customHeight="1">
      <c r="A28" s="267" t="s">
        <v>534</v>
      </c>
      <c r="B28" s="363"/>
      <c r="C28" s="338" t="s">
        <v>586</v>
      </c>
      <c r="D28" s="339"/>
      <c r="E28" s="251" t="e">
        <f t="shared" si="2"/>
        <v>#DIV/0!</v>
      </c>
      <c r="F28" s="250">
        <f>COUNTIF(H28:AG28,"non")</f>
        <v>0</v>
      </c>
      <c r="G28" s="250">
        <f t="shared" si="1"/>
        <v>0</v>
      </c>
      <c r="H28" s="295"/>
      <c r="I28" s="295"/>
      <c r="J28" s="295"/>
      <c r="K28" s="128"/>
      <c r="L28" s="128"/>
      <c r="M28" s="128"/>
      <c r="N28" s="128"/>
      <c r="O28" s="128"/>
      <c r="P28" s="128"/>
      <c r="Q28" s="163"/>
    </row>
    <row r="29" spans="1:17" s="86" customFormat="1" ht="19.5" customHeight="1">
      <c r="A29" s="267" t="s">
        <v>535</v>
      </c>
      <c r="B29" s="363"/>
      <c r="C29" s="338" t="s">
        <v>587</v>
      </c>
      <c r="D29" s="339"/>
      <c r="E29" s="251" t="e">
        <f t="shared" si="2"/>
        <v>#DIV/0!</v>
      </c>
      <c r="F29" s="250">
        <f>COUNTIF(H29:AG29,"non")</f>
        <v>0</v>
      </c>
      <c r="G29" s="250">
        <f t="shared" si="1"/>
        <v>0</v>
      </c>
      <c r="H29" s="134"/>
      <c r="I29" s="128"/>
      <c r="J29" s="128"/>
      <c r="K29" s="128"/>
      <c r="L29" s="128"/>
      <c r="M29" s="128"/>
      <c r="N29" s="128"/>
      <c r="O29" s="128"/>
      <c r="P29" s="128"/>
      <c r="Q29" s="163"/>
    </row>
    <row r="30" spans="1:17" s="78" customFormat="1" ht="19.5" customHeight="1">
      <c r="A30" s="267" t="s">
        <v>536</v>
      </c>
      <c r="B30" s="363"/>
      <c r="C30" s="339" t="s">
        <v>589</v>
      </c>
      <c r="D30" s="342"/>
      <c r="E30" s="251" t="e">
        <f t="shared" si="2"/>
        <v>#DIV/0!</v>
      </c>
      <c r="F30" s="250">
        <f>COUNTIF(H30:AG30,"oui")</f>
        <v>0</v>
      </c>
      <c r="G30" s="250">
        <f t="shared" si="1"/>
        <v>0</v>
      </c>
      <c r="H30" s="134"/>
      <c r="I30" s="128"/>
      <c r="J30" s="128"/>
      <c r="K30" s="128"/>
      <c r="L30" s="128"/>
      <c r="M30" s="128"/>
      <c r="N30" s="128"/>
      <c r="O30" s="128"/>
      <c r="P30" s="128"/>
      <c r="Q30" s="163"/>
    </row>
    <row r="31" spans="1:17" s="78" customFormat="1" ht="19.5" customHeight="1">
      <c r="A31" s="267" t="s">
        <v>537</v>
      </c>
      <c r="B31" s="364"/>
      <c r="C31" s="332" t="s">
        <v>588</v>
      </c>
      <c r="D31" s="333"/>
      <c r="E31" s="251"/>
      <c r="F31" s="250">
        <f>COUNTIF(H31:AG31,"oui")</f>
        <v>0</v>
      </c>
      <c r="G31" s="250">
        <f t="shared" si="1"/>
        <v>0</v>
      </c>
      <c r="H31" s="134"/>
      <c r="I31" s="128"/>
      <c r="J31" s="128"/>
      <c r="K31" s="128"/>
      <c r="L31" s="128"/>
      <c r="M31" s="128"/>
      <c r="N31" s="128"/>
      <c r="O31" s="128"/>
      <c r="P31" s="128"/>
      <c r="Q31" s="163"/>
    </row>
    <row r="33" ht="12" thickBot="1"/>
    <row r="34" spans="1:44" s="78" customFormat="1" ht="29.25" customHeight="1">
      <c r="A34" s="264" t="s">
        <v>458</v>
      </c>
      <c r="B34" s="265" t="s">
        <v>466</v>
      </c>
      <c r="C34" s="340" t="s">
        <v>497</v>
      </c>
      <c r="D34" s="341"/>
      <c r="E34" s="131"/>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row>
    <row r="35" spans="1:5" ht="32.25" customHeight="1" thickBot="1">
      <c r="A35" s="240" t="s">
        <v>459</v>
      </c>
      <c r="B35" s="266" t="s">
        <v>518</v>
      </c>
      <c r="C35" s="334" t="s">
        <v>571</v>
      </c>
      <c r="D35" s="335"/>
      <c r="E35" s="164"/>
    </row>
    <row r="36" spans="2:4" ht="11.25">
      <c r="B36" s="107"/>
      <c r="C36" s="80"/>
      <c r="D36" s="80"/>
    </row>
    <row r="38" spans="2:3" ht="11.25">
      <c r="B38" s="326" t="s">
        <v>529</v>
      </c>
      <c r="C38" s="329"/>
    </row>
    <row r="39" spans="2:3" ht="11.25">
      <c r="B39" s="327"/>
      <c r="C39" s="330"/>
    </row>
    <row r="40" spans="2:3" ht="11.25">
      <c r="B40" s="327"/>
      <c r="C40" s="330"/>
    </row>
    <row r="41" spans="2:3" ht="11.25">
      <c r="B41" s="327"/>
      <c r="C41" s="330"/>
    </row>
    <row r="42" spans="2:3" ht="11.25">
      <c r="B42" s="327"/>
      <c r="C42" s="330"/>
    </row>
    <row r="43" spans="2:3" ht="11.25">
      <c r="B43" s="327"/>
      <c r="C43" s="330"/>
    </row>
    <row r="44" spans="2:3" ht="11.25">
      <c r="B44" s="327"/>
      <c r="C44" s="330"/>
    </row>
    <row r="45" spans="2:3" ht="11.25">
      <c r="B45" s="327"/>
      <c r="C45" s="330"/>
    </row>
    <row r="46" spans="2:3" ht="11.25">
      <c r="B46" s="327"/>
      <c r="C46" s="330"/>
    </row>
    <row r="47" spans="2:3" ht="11.25">
      <c r="B47" s="327"/>
      <c r="C47" s="330"/>
    </row>
    <row r="48" spans="2:3" ht="11.25">
      <c r="B48" s="327"/>
      <c r="C48" s="330"/>
    </row>
    <row r="49" spans="2:3" ht="11.25">
      <c r="B49" s="327"/>
      <c r="C49" s="330"/>
    </row>
    <row r="50" spans="2:3" ht="11.25">
      <c r="B50" s="327"/>
      <c r="C50" s="330"/>
    </row>
    <row r="51" spans="2:3" ht="11.25">
      <c r="B51" s="327"/>
      <c r="C51" s="330"/>
    </row>
    <row r="52" spans="2:3" ht="11.25">
      <c r="B52" s="328"/>
      <c r="C52" s="331"/>
    </row>
  </sheetData>
  <sheetProtection password="D73E" sheet="1" insertColumns="0"/>
  <protectedRanges>
    <protectedRange sqref="C38:J52" name="Plage4"/>
    <protectedRange sqref="H1:AR65536" name="Plage2"/>
    <protectedRange sqref="C4:C6" name="Plage1"/>
    <protectedRange sqref="E34:E35" name="Plage3"/>
  </protectedRanges>
  <mergeCells count="32">
    <mergeCell ref="A1:E1"/>
    <mergeCell ref="C18:D18"/>
    <mergeCell ref="C21:D21"/>
    <mergeCell ref="B15:B31"/>
    <mergeCell ref="A8:B10"/>
    <mergeCell ref="B3:C3"/>
    <mergeCell ref="C17:D17"/>
    <mergeCell ref="C16:D16"/>
    <mergeCell ref="C15:D15"/>
    <mergeCell ref="C11:D11"/>
    <mergeCell ref="C13:D13"/>
    <mergeCell ref="C14:D14"/>
    <mergeCell ref="C12:D12"/>
    <mergeCell ref="I4:O4"/>
    <mergeCell ref="I5:O5"/>
    <mergeCell ref="H3:O3"/>
    <mergeCell ref="C30:D30"/>
    <mergeCell ref="C27:D27"/>
    <mergeCell ref="C26:D26"/>
    <mergeCell ref="C25:D25"/>
    <mergeCell ref="C19:D19"/>
    <mergeCell ref="C24:D24"/>
    <mergeCell ref="B38:B52"/>
    <mergeCell ref="C38:C52"/>
    <mergeCell ref="C23:D23"/>
    <mergeCell ref="C22:D22"/>
    <mergeCell ref="C35:D35"/>
    <mergeCell ref="C20:D20"/>
    <mergeCell ref="C28:D28"/>
    <mergeCell ref="C29:D29"/>
    <mergeCell ref="C31:D31"/>
    <mergeCell ref="C34:D34"/>
  </mergeCells>
  <dataValidations count="1">
    <dataValidation type="list" allowBlank="1" showInputMessage="1" showErrorMessage="1" sqref="H21:Q23 H12:Q15 H17:Q19 H26:Q30 E9:H10 E34:E35">
      <formula1>"OUI,NON"</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Feuil1">
    <tabColor theme="9" tint="-0.24997000396251678"/>
  </sheetPr>
  <dimension ref="A1:AB35"/>
  <sheetViews>
    <sheetView showGridLines="0" zoomScalePageLayoutView="0" workbookViewId="0" topLeftCell="A1">
      <pane ySplit="9" topLeftCell="A10" activePane="bottomLeft" state="frozen"/>
      <selection pane="topLeft" activeCell="A1" sqref="A1"/>
      <selection pane="bottomLeft" activeCell="E2" sqref="E1:E16384"/>
    </sheetView>
  </sheetViews>
  <sheetFormatPr defaultColWidth="12" defaultRowHeight="11.25"/>
  <cols>
    <col min="1" max="1" width="12" style="72" customWidth="1"/>
    <col min="2" max="2" width="27.66015625" style="82" customWidth="1"/>
    <col min="3" max="3" width="79.5" style="72" customWidth="1"/>
    <col min="4" max="13" width="13.83203125" style="72" customWidth="1"/>
    <col min="14" max="16384" width="12" style="72" customWidth="1"/>
  </cols>
  <sheetData>
    <row r="1" spans="1:28" s="66" customFormat="1" ht="66.75" customHeight="1">
      <c r="A1" s="368" t="s">
        <v>519</v>
      </c>
      <c r="B1" s="369"/>
      <c r="C1" s="369"/>
      <c r="D1" s="369"/>
      <c r="E1" s="369"/>
      <c r="F1" s="369"/>
      <c r="G1" s="369"/>
      <c r="H1" s="369"/>
      <c r="I1" s="369"/>
      <c r="J1" s="369"/>
      <c r="K1" s="369"/>
      <c r="L1" s="369"/>
      <c r="M1" s="369"/>
      <c r="N1" s="67"/>
      <c r="O1" s="67"/>
      <c r="P1" s="67"/>
      <c r="Q1" s="67"/>
      <c r="R1" s="67"/>
      <c r="S1" s="67"/>
      <c r="T1" s="67"/>
      <c r="U1" s="89"/>
      <c r="V1" s="89"/>
      <c r="W1" s="89"/>
      <c r="X1" s="89"/>
      <c r="Y1" s="89"/>
      <c r="Z1" s="89"/>
      <c r="AA1" s="89"/>
      <c r="AB1" s="89"/>
    </row>
    <row r="2" spans="2:11" s="90" customFormat="1" ht="12.75">
      <c r="B2" s="75"/>
      <c r="C2" s="75"/>
      <c r="D2" s="75"/>
      <c r="E2" s="75"/>
      <c r="F2" s="75"/>
      <c r="G2" s="75"/>
      <c r="H2" s="75"/>
      <c r="I2" s="75"/>
      <c r="J2" s="75"/>
      <c r="K2" s="75"/>
    </row>
    <row r="3" spans="2:13" s="90" customFormat="1" ht="15" customHeight="1">
      <c r="B3" s="357" t="s">
        <v>502</v>
      </c>
      <c r="C3" s="359"/>
      <c r="F3" s="357" t="s">
        <v>442</v>
      </c>
      <c r="G3" s="358"/>
      <c r="H3" s="358"/>
      <c r="I3" s="358"/>
      <c r="J3" s="358"/>
      <c r="K3" s="358"/>
      <c r="L3" s="358"/>
      <c r="M3" s="359"/>
    </row>
    <row r="4" spans="2:13" s="91" customFormat="1" ht="17.25" customHeight="1">
      <c r="B4" s="125" t="s">
        <v>503</v>
      </c>
      <c r="C4" s="141"/>
      <c r="F4" s="123" t="s">
        <v>524</v>
      </c>
      <c r="G4" s="376"/>
      <c r="H4" s="377"/>
      <c r="I4" s="377"/>
      <c r="J4" s="377"/>
      <c r="K4" s="377"/>
      <c r="L4" s="377"/>
      <c r="M4" s="378"/>
    </row>
    <row r="5" spans="2:13" s="91" customFormat="1" ht="17.25" customHeight="1">
      <c r="B5" s="125" t="s">
        <v>501</v>
      </c>
      <c r="C5" s="141"/>
      <c r="F5" s="124" t="s">
        <v>525</v>
      </c>
      <c r="G5" s="379"/>
      <c r="H5" s="380"/>
      <c r="I5" s="380"/>
      <c r="J5" s="380"/>
      <c r="K5" s="380"/>
      <c r="L5" s="380"/>
      <c r="M5" s="381"/>
    </row>
    <row r="6" spans="2:13" s="77" customFormat="1" ht="12.75">
      <c r="B6" s="126" t="s">
        <v>500</v>
      </c>
      <c r="C6" s="142"/>
      <c r="D6" s="118"/>
      <c r="E6" s="118"/>
      <c r="F6" s="118"/>
      <c r="G6" s="76"/>
      <c r="M6" s="79"/>
    </row>
    <row r="7" spans="4:12" s="84" customFormat="1" ht="12.75">
      <c r="D7" s="119"/>
      <c r="E7" s="120"/>
      <c r="F7" s="121"/>
      <c r="K7" s="85"/>
      <c r="L7" s="92"/>
    </row>
    <row r="8" spans="2:12" s="84" customFormat="1" ht="13.5" thickBot="1">
      <c r="B8" s="83"/>
      <c r="C8" s="88"/>
      <c r="D8" s="87"/>
      <c r="E8" s="85"/>
      <c r="K8" s="85"/>
      <c r="L8" s="92"/>
    </row>
    <row r="9" spans="1:13" s="84" customFormat="1" ht="24.75" thickBot="1">
      <c r="A9" s="156" t="s">
        <v>506</v>
      </c>
      <c r="B9" s="157" t="s">
        <v>520</v>
      </c>
      <c r="C9" s="157" t="s">
        <v>505</v>
      </c>
      <c r="D9" s="276" t="s">
        <v>507</v>
      </c>
      <c r="E9" s="277" t="s">
        <v>508</v>
      </c>
      <c r="F9" s="277" t="s">
        <v>509</v>
      </c>
      <c r="G9" s="277" t="s">
        <v>510</v>
      </c>
      <c r="H9" s="277" t="s">
        <v>511</v>
      </c>
      <c r="I9" s="277" t="s">
        <v>512</v>
      </c>
      <c r="J9" s="277" t="s">
        <v>513</v>
      </c>
      <c r="K9" s="277" t="s">
        <v>514</v>
      </c>
      <c r="L9" s="277" t="s">
        <v>515</v>
      </c>
      <c r="M9" s="278" t="s">
        <v>516</v>
      </c>
    </row>
    <row r="10" spans="1:13" s="84" customFormat="1" ht="30" customHeight="1" thickBot="1">
      <c r="A10" s="144" t="s">
        <v>448</v>
      </c>
      <c r="B10" s="161" t="s">
        <v>523</v>
      </c>
      <c r="C10" s="270" t="s">
        <v>601</v>
      </c>
      <c r="D10" s="279"/>
      <c r="E10" s="279"/>
      <c r="F10" s="279"/>
      <c r="G10" s="279"/>
      <c r="H10" s="279"/>
      <c r="I10" s="279"/>
      <c r="J10" s="279"/>
      <c r="K10" s="279"/>
      <c r="L10" s="279"/>
      <c r="M10" s="281"/>
    </row>
    <row r="11" spans="1:13" s="84" customFormat="1" ht="30" customHeight="1">
      <c r="A11" s="145" t="s">
        <v>449</v>
      </c>
      <c r="B11" s="373" t="s">
        <v>521</v>
      </c>
      <c r="C11" s="271" t="s">
        <v>600</v>
      </c>
      <c r="D11" s="280"/>
      <c r="E11" s="280"/>
      <c r="F11" s="280"/>
      <c r="G11" s="280"/>
      <c r="H11" s="280"/>
      <c r="I11" s="280"/>
      <c r="J11" s="280"/>
      <c r="K11" s="280"/>
      <c r="L11" s="280"/>
      <c r="M11" s="282"/>
    </row>
    <row r="12" spans="1:13" s="84" customFormat="1" ht="30" customHeight="1">
      <c r="A12" s="146" t="s">
        <v>450</v>
      </c>
      <c r="B12" s="374"/>
      <c r="C12" s="272" t="s">
        <v>599</v>
      </c>
      <c r="D12" s="279"/>
      <c r="E12" s="279"/>
      <c r="F12" s="279"/>
      <c r="G12" s="279"/>
      <c r="H12" s="279"/>
      <c r="I12" s="279"/>
      <c r="J12" s="279"/>
      <c r="K12" s="279"/>
      <c r="L12" s="279"/>
      <c r="M12" s="281"/>
    </row>
    <row r="13" spans="1:13" s="84" customFormat="1" ht="30" customHeight="1">
      <c r="A13" s="146" t="s">
        <v>490</v>
      </c>
      <c r="B13" s="374"/>
      <c r="C13" s="272" t="s">
        <v>597</v>
      </c>
      <c r="D13" s="279"/>
      <c r="E13" s="279"/>
      <c r="F13" s="279"/>
      <c r="G13" s="279"/>
      <c r="H13" s="279"/>
      <c r="I13" s="279"/>
      <c r="J13" s="279"/>
      <c r="K13" s="279"/>
      <c r="L13" s="279"/>
      <c r="M13" s="281"/>
    </row>
    <row r="14" spans="1:13" s="84" customFormat="1" ht="30" customHeight="1" thickBot="1">
      <c r="A14" s="147" t="s">
        <v>451</v>
      </c>
      <c r="B14" s="375"/>
      <c r="C14" s="272" t="s">
        <v>598</v>
      </c>
      <c r="D14" s="279"/>
      <c r="E14" s="279"/>
      <c r="F14" s="279"/>
      <c r="G14" s="279"/>
      <c r="H14" s="279"/>
      <c r="I14" s="279"/>
      <c r="J14" s="279"/>
      <c r="K14" s="279"/>
      <c r="L14" s="279"/>
      <c r="M14" s="281"/>
    </row>
    <row r="15" spans="1:13" ht="30" customHeight="1">
      <c r="A15" s="150" t="s">
        <v>452</v>
      </c>
      <c r="B15" s="370" t="s">
        <v>522</v>
      </c>
      <c r="C15" s="273" t="s">
        <v>596</v>
      </c>
      <c r="D15" s="279"/>
      <c r="E15" s="279"/>
      <c r="F15" s="279"/>
      <c r="G15" s="279"/>
      <c r="H15" s="279"/>
      <c r="I15" s="279"/>
      <c r="J15" s="279"/>
      <c r="K15" s="279"/>
      <c r="L15" s="279"/>
      <c r="M15" s="281"/>
    </row>
    <row r="16" spans="1:13" ht="30" customHeight="1">
      <c r="A16" s="148" t="s">
        <v>538</v>
      </c>
      <c r="B16" s="371"/>
      <c r="C16" s="274" t="s">
        <v>592</v>
      </c>
      <c r="D16" s="279"/>
      <c r="E16" s="279"/>
      <c r="F16" s="279"/>
      <c r="G16" s="279"/>
      <c r="H16" s="279"/>
      <c r="I16" s="279"/>
      <c r="J16" s="279"/>
      <c r="K16" s="279"/>
      <c r="L16" s="279"/>
      <c r="M16" s="281"/>
    </row>
    <row r="17" spans="1:13" ht="30" customHeight="1">
      <c r="A17" s="148" t="s">
        <v>453</v>
      </c>
      <c r="B17" s="371"/>
      <c r="C17" s="274" t="s">
        <v>594</v>
      </c>
      <c r="D17" s="279"/>
      <c r="E17" s="279"/>
      <c r="F17" s="279"/>
      <c r="G17" s="279"/>
      <c r="H17" s="279"/>
      <c r="I17" s="279"/>
      <c r="J17" s="279"/>
      <c r="K17" s="279"/>
      <c r="L17" s="279"/>
      <c r="M17" s="281"/>
    </row>
    <row r="18" spans="1:13" ht="30" customHeight="1" thickBot="1">
      <c r="A18" s="149" t="s">
        <v>458</v>
      </c>
      <c r="B18" s="372"/>
      <c r="C18" s="275" t="s">
        <v>595</v>
      </c>
      <c r="D18" s="283"/>
      <c r="E18" s="283"/>
      <c r="F18" s="283"/>
      <c r="G18" s="283"/>
      <c r="H18" s="283"/>
      <c r="I18" s="283"/>
      <c r="J18" s="283"/>
      <c r="K18" s="283"/>
      <c r="L18" s="283"/>
      <c r="M18" s="284"/>
    </row>
    <row r="20" ht="12.75" customHeight="1">
      <c r="C20" s="143"/>
    </row>
    <row r="21" spans="2:3" ht="12.75" customHeight="1">
      <c r="B21" s="326" t="s">
        <v>529</v>
      </c>
      <c r="C21" s="329"/>
    </row>
    <row r="22" spans="2:3" ht="12.75" customHeight="1">
      <c r="B22" s="327"/>
      <c r="C22" s="330"/>
    </row>
    <row r="23" spans="2:3" ht="12.75" customHeight="1">
      <c r="B23" s="327"/>
      <c r="C23" s="330"/>
    </row>
    <row r="24" spans="2:3" ht="12.75" customHeight="1">
      <c r="B24" s="327"/>
      <c r="C24" s="330"/>
    </row>
    <row r="25" spans="2:3" ht="12.75" customHeight="1">
      <c r="B25" s="327"/>
      <c r="C25" s="330"/>
    </row>
    <row r="26" spans="2:3" ht="11.25">
      <c r="B26" s="327"/>
      <c r="C26" s="330"/>
    </row>
    <row r="27" spans="2:3" ht="11.25">
      <c r="B27" s="327"/>
      <c r="C27" s="330"/>
    </row>
    <row r="28" spans="2:3" ht="11.25">
      <c r="B28" s="327"/>
      <c r="C28" s="330"/>
    </row>
    <row r="29" spans="2:3" ht="11.25">
      <c r="B29" s="327"/>
      <c r="C29" s="330"/>
    </row>
    <row r="30" spans="2:3" ht="11.25">
      <c r="B30" s="327"/>
      <c r="C30" s="330"/>
    </row>
    <row r="31" spans="2:3" ht="11.25">
      <c r="B31" s="327"/>
      <c r="C31" s="330"/>
    </row>
    <row r="32" spans="2:3" ht="11.25">
      <c r="B32" s="327"/>
      <c r="C32" s="330"/>
    </row>
    <row r="33" spans="2:3" ht="11.25">
      <c r="B33" s="327"/>
      <c r="C33" s="330"/>
    </row>
    <row r="34" spans="2:3" ht="11.25">
      <c r="B34" s="327"/>
      <c r="C34" s="330"/>
    </row>
    <row r="35" spans="2:3" ht="11.25">
      <c r="B35" s="328"/>
      <c r="C35" s="331"/>
    </row>
  </sheetData>
  <sheetProtection password="D73E" sheet="1" insertColumns="0"/>
  <protectedRanges>
    <protectedRange sqref="C21" name="Plage4"/>
    <protectedRange sqref="D9:CS18" name="Plage1"/>
    <protectedRange sqref="G4:M5" name="Plage2"/>
    <protectedRange sqref="C4:C6" name="Plage3"/>
  </protectedRanges>
  <mergeCells count="9">
    <mergeCell ref="C21:C35"/>
    <mergeCell ref="B21:B35"/>
    <mergeCell ref="A1:M1"/>
    <mergeCell ref="B3:C3"/>
    <mergeCell ref="B15:B18"/>
    <mergeCell ref="B11:B14"/>
    <mergeCell ref="F3:M3"/>
    <mergeCell ref="G4:M4"/>
    <mergeCell ref="G5:M5"/>
  </mergeCells>
  <dataValidations count="2">
    <dataValidation type="list" allowBlank="1" showInputMessage="1" showErrorMessage="1" sqref="D10:M18">
      <formula1>"OUI,NON,JE NE SAIS PAS"</formula1>
    </dataValidation>
    <dataValidation type="list" allowBlank="1" showInputMessage="1" showErrorMessage="1" sqref="D7:D8">
      <formula1>"OUI,NON"</formula1>
    </dataValidation>
  </dataValidations>
  <printOptions/>
  <pageMargins left="0.7" right="0.7" top="0.75" bottom="0.75" header="0.3" footer="0.3"/>
  <pageSetup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sheetPr codeName="Feuil4">
    <tabColor theme="4" tint="-0.24997000396251678"/>
  </sheetPr>
  <dimension ref="A1:AB48"/>
  <sheetViews>
    <sheetView showGridLines="0" zoomScalePageLayoutView="0" workbookViewId="0" topLeftCell="A1">
      <pane ySplit="9" topLeftCell="A19" activePane="bottomLeft" state="frozen"/>
      <selection pane="topLeft" activeCell="A1" sqref="A1"/>
      <selection pane="bottomLeft" activeCell="D24" sqref="D24"/>
    </sheetView>
  </sheetViews>
  <sheetFormatPr defaultColWidth="12" defaultRowHeight="11.25"/>
  <cols>
    <col min="1" max="1" width="12" style="72" customWidth="1"/>
    <col min="2" max="2" width="27.66015625" style="82" customWidth="1"/>
    <col min="3" max="3" width="73.83203125" style="72" customWidth="1"/>
    <col min="4" max="4" width="35.83203125" style="72" customWidth="1"/>
    <col min="5" max="13" width="13.83203125" style="72" customWidth="1"/>
    <col min="14" max="16384" width="12" style="72" customWidth="1"/>
  </cols>
  <sheetData>
    <row r="1" spans="1:28" s="66" customFormat="1" ht="66.75" customHeight="1">
      <c r="A1" s="393" t="s">
        <v>527</v>
      </c>
      <c r="B1" s="394"/>
      <c r="C1" s="394"/>
      <c r="D1" s="394"/>
      <c r="E1" s="394"/>
      <c r="F1" s="394"/>
      <c r="G1" s="394"/>
      <c r="H1" s="394"/>
      <c r="I1" s="394"/>
      <c r="J1" s="394"/>
      <c r="K1" s="394"/>
      <c r="L1" s="394"/>
      <c r="M1" s="394"/>
      <c r="N1" s="67"/>
      <c r="O1" s="67"/>
      <c r="P1" s="67"/>
      <c r="Q1" s="67"/>
      <c r="R1" s="67"/>
      <c r="S1" s="67"/>
      <c r="T1" s="67"/>
      <c r="U1" s="89"/>
      <c r="V1" s="89"/>
      <c r="W1" s="89"/>
      <c r="X1" s="89"/>
      <c r="Y1" s="89"/>
      <c r="Z1" s="89"/>
      <c r="AA1" s="89"/>
      <c r="AB1" s="89"/>
    </row>
    <row r="2" spans="2:11" s="90" customFormat="1" ht="12.75">
      <c r="B2" s="75"/>
      <c r="C2" s="75"/>
      <c r="D2" s="75"/>
      <c r="E2" s="75"/>
      <c r="F2" s="75"/>
      <c r="G2" s="75"/>
      <c r="H2" s="75"/>
      <c r="I2" s="75"/>
      <c r="J2" s="75"/>
      <c r="K2" s="75"/>
    </row>
    <row r="3" spans="2:12" s="90" customFormat="1" ht="15" customHeight="1">
      <c r="B3" s="357" t="s">
        <v>502</v>
      </c>
      <c r="C3" s="359"/>
      <c r="E3" s="357" t="s">
        <v>545</v>
      </c>
      <c r="F3" s="358"/>
      <c r="G3" s="358"/>
      <c r="H3" s="358"/>
      <c r="I3" s="358"/>
      <c r="J3" s="358"/>
      <c r="K3" s="358"/>
      <c r="L3" s="359"/>
    </row>
    <row r="4" spans="2:12" s="91" customFormat="1" ht="18.75" customHeight="1">
      <c r="B4" s="125" t="s">
        <v>503</v>
      </c>
      <c r="C4" s="139"/>
      <c r="E4" s="401" t="s">
        <v>524</v>
      </c>
      <c r="F4" s="402"/>
      <c r="G4" s="405"/>
      <c r="H4" s="405"/>
      <c r="I4" s="405"/>
      <c r="J4" s="405"/>
      <c r="K4" s="405"/>
      <c r="L4" s="406"/>
    </row>
    <row r="5" spans="2:12" s="91" customFormat="1" ht="22.5" customHeight="1">
      <c r="B5" s="125" t="s">
        <v>501</v>
      </c>
      <c r="C5" s="139"/>
      <c r="E5" s="401" t="s">
        <v>525</v>
      </c>
      <c r="F5" s="402"/>
      <c r="G5" s="405"/>
      <c r="H5" s="405"/>
      <c r="I5" s="405"/>
      <c r="J5" s="405"/>
      <c r="K5" s="405"/>
      <c r="L5" s="406"/>
    </row>
    <row r="6" spans="2:12" s="77" customFormat="1" ht="21.75" customHeight="1">
      <c r="B6" s="126" t="s">
        <v>500</v>
      </c>
      <c r="C6" s="140"/>
      <c r="D6" s="118"/>
      <c r="E6" s="403" t="s">
        <v>526</v>
      </c>
      <c r="F6" s="404"/>
      <c r="G6" s="382"/>
      <c r="H6" s="382"/>
      <c r="I6" s="382"/>
      <c r="J6" s="382"/>
      <c r="K6" s="382"/>
      <c r="L6" s="383"/>
    </row>
    <row r="7" spans="4:12" s="84" customFormat="1" ht="12.75">
      <c r="D7" s="119"/>
      <c r="E7" s="120"/>
      <c r="F7" s="121"/>
      <c r="K7" s="85"/>
      <c r="L7" s="92"/>
    </row>
    <row r="8" spans="2:12" s="84" customFormat="1" ht="13.5" thickBot="1">
      <c r="B8" s="83"/>
      <c r="C8" s="88"/>
      <c r="D8" s="87"/>
      <c r="E8" s="85"/>
      <c r="K8" s="85"/>
      <c r="L8" s="92"/>
    </row>
    <row r="9" spans="1:13" s="84" customFormat="1" ht="24.75" thickBot="1">
      <c r="A9" s="168" t="s">
        <v>506</v>
      </c>
      <c r="B9" s="169" t="s">
        <v>504</v>
      </c>
      <c r="C9" s="169" t="s">
        <v>505</v>
      </c>
      <c r="D9" s="174"/>
      <c r="E9" s="72"/>
      <c r="F9" s="72"/>
      <c r="G9" s="72"/>
      <c r="H9" s="72"/>
      <c r="I9" s="72"/>
      <c r="J9" s="72"/>
      <c r="K9" s="72"/>
      <c r="L9" s="72"/>
      <c r="M9" s="72"/>
    </row>
    <row r="10" spans="1:13" s="84" customFormat="1" ht="19.5" customHeight="1">
      <c r="A10" s="178" t="s">
        <v>448</v>
      </c>
      <c r="B10" s="395" t="s">
        <v>477</v>
      </c>
      <c r="C10" s="179" t="s">
        <v>479</v>
      </c>
      <c r="D10" s="180"/>
      <c r="E10" s="72"/>
      <c r="F10" s="72"/>
      <c r="G10" s="72"/>
      <c r="H10" s="72"/>
      <c r="I10" s="72"/>
      <c r="J10" s="72"/>
      <c r="K10" s="72"/>
      <c r="L10" s="72"/>
      <c r="M10" s="72"/>
    </row>
    <row r="11" spans="1:13" s="84" customFormat="1" ht="19.5" customHeight="1">
      <c r="A11" s="181" t="s">
        <v>487</v>
      </c>
      <c r="B11" s="396"/>
      <c r="C11" s="171" t="s">
        <v>602</v>
      </c>
      <c r="D11" s="176"/>
      <c r="E11" s="72"/>
      <c r="F11" s="72"/>
      <c r="G11" s="72"/>
      <c r="H11" s="72"/>
      <c r="I11" s="72"/>
      <c r="J11" s="72"/>
      <c r="K11" s="72"/>
      <c r="L11" s="72"/>
      <c r="M11" s="72"/>
    </row>
    <row r="12" spans="1:13" s="84" customFormat="1" ht="19.5" customHeight="1">
      <c r="A12" s="181" t="s">
        <v>488</v>
      </c>
      <c r="B12" s="396"/>
      <c r="C12" s="171" t="s">
        <v>603</v>
      </c>
      <c r="D12" s="176"/>
      <c r="E12" s="72"/>
      <c r="F12" s="72"/>
      <c r="G12" s="72"/>
      <c r="H12" s="72"/>
      <c r="I12" s="72"/>
      <c r="J12" s="72"/>
      <c r="K12" s="72"/>
      <c r="L12" s="72"/>
      <c r="M12" s="72"/>
    </row>
    <row r="13" spans="1:13" s="84" customFormat="1" ht="19.5" customHeight="1">
      <c r="A13" s="181" t="s">
        <v>489</v>
      </c>
      <c r="B13" s="396"/>
      <c r="C13" s="171" t="s">
        <v>604</v>
      </c>
      <c r="D13" s="176"/>
      <c r="E13" s="72"/>
      <c r="F13" s="72"/>
      <c r="G13" s="72"/>
      <c r="H13" s="72"/>
      <c r="I13" s="72"/>
      <c r="J13" s="72"/>
      <c r="K13" s="72"/>
      <c r="L13" s="72"/>
      <c r="M13" s="72"/>
    </row>
    <row r="14" spans="1:13" s="84" customFormat="1" ht="19.5" customHeight="1">
      <c r="A14" s="286" t="s">
        <v>449</v>
      </c>
      <c r="B14" s="396"/>
      <c r="C14" s="171" t="s">
        <v>478</v>
      </c>
      <c r="D14" s="175"/>
      <c r="E14" s="72"/>
      <c r="F14" s="72"/>
      <c r="G14" s="72"/>
      <c r="H14" s="72"/>
      <c r="I14" s="72"/>
      <c r="J14" s="72"/>
      <c r="K14" s="72"/>
      <c r="L14" s="72"/>
      <c r="M14" s="72"/>
    </row>
    <row r="15" spans="1:13" s="84" customFormat="1" ht="19.5" customHeight="1">
      <c r="A15" s="181" t="s">
        <v>462</v>
      </c>
      <c r="B15" s="396"/>
      <c r="C15" s="172" t="s">
        <v>605</v>
      </c>
      <c r="D15" s="176"/>
      <c r="E15" s="72"/>
      <c r="F15" s="72"/>
      <c r="G15" s="72"/>
      <c r="H15" s="72"/>
      <c r="I15" s="72"/>
      <c r="J15" s="72"/>
      <c r="K15" s="72"/>
      <c r="L15" s="72"/>
      <c r="M15" s="72"/>
    </row>
    <row r="16" spans="1:13" s="84" customFormat="1" ht="19.5" customHeight="1">
      <c r="A16" s="181" t="s">
        <v>463</v>
      </c>
      <c r="B16" s="396"/>
      <c r="C16" s="172" t="s">
        <v>606</v>
      </c>
      <c r="D16" s="176"/>
      <c r="E16" s="72"/>
      <c r="F16" s="72"/>
      <c r="G16" s="72"/>
      <c r="H16" s="72"/>
      <c r="I16" s="72"/>
      <c r="J16" s="72"/>
      <c r="K16" s="72"/>
      <c r="L16" s="72"/>
      <c r="M16" s="72"/>
    </row>
    <row r="17" spans="1:13" s="84" customFormat="1" ht="28.5" customHeight="1">
      <c r="A17" s="286" t="s">
        <v>450</v>
      </c>
      <c r="B17" s="396"/>
      <c r="C17" s="172" t="s">
        <v>444</v>
      </c>
      <c r="D17" s="177"/>
      <c r="E17" s="72"/>
      <c r="F17" s="72"/>
      <c r="G17" s="72"/>
      <c r="H17" s="72"/>
      <c r="I17" s="72"/>
      <c r="J17" s="72"/>
      <c r="K17" s="72"/>
      <c r="L17" s="72"/>
      <c r="M17" s="72"/>
    </row>
    <row r="18" spans="1:4" ht="27" customHeight="1">
      <c r="A18" s="183" t="s">
        <v>483</v>
      </c>
      <c r="B18" s="396"/>
      <c r="C18" s="245" t="s">
        <v>607</v>
      </c>
      <c r="D18" s="176"/>
    </row>
    <row r="19" spans="1:4" ht="29.25" customHeight="1">
      <c r="A19" s="183" t="s">
        <v>484</v>
      </c>
      <c r="B19" s="396"/>
      <c r="C19" s="246" t="s">
        <v>608</v>
      </c>
      <c r="D19" s="176"/>
    </row>
    <row r="20" spans="1:4" ht="34.5" customHeight="1" thickBot="1">
      <c r="A20" s="184" t="s">
        <v>486</v>
      </c>
      <c r="B20" s="397"/>
      <c r="C20" s="247" t="s">
        <v>609</v>
      </c>
      <c r="D20" s="176"/>
    </row>
    <row r="21" spans="1:4" ht="19.5" customHeight="1">
      <c r="A21" s="287"/>
      <c r="B21" s="398" t="s">
        <v>485</v>
      </c>
      <c r="C21" s="187" t="s">
        <v>610</v>
      </c>
      <c r="D21" s="188"/>
    </row>
    <row r="22" spans="1:4" ht="34.5" customHeight="1">
      <c r="A22" s="288" t="s">
        <v>490</v>
      </c>
      <c r="B22" s="399"/>
      <c r="C22" s="173" t="s">
        <v>611</v>
      </c>
      <c r="D22" s="176"/>
    </row>
    <row r="23" spans="1:13" s="84" customFormat="1" ht="49.5" customHeight="1" thickBot="1">
      <c r="A23" s="289" t="s">
        <v>451</v>
      </c>
      <c r="B23" s="400"/>
      <c r="C23" s="196" t="s">
        <v>612</v>
      </c>
      <c r="D23" s="185"/>
      <c r="E23" s="72"/>
      <c r="F23" s="72"/>
      <c r="G23" s="72"/>
      <c r="H23" s="72"/>
      <c r="I23" s="72"/>
      <c r="J23" s="72"/>
      <c r="K23" s="72"/>
      <c r="L23" s="72"/>
      <c r="M23" s="72"/>
    </row>
    <row r="24" spans="1:13" s="84" customFormat="1" ht="19.5" customHeight="1">
      <c r="A24" s="290" t="s">
        <v>452</v>
      </c>
      <c r="B24" s="387" t="s">
        <v>481</v>
      </c>
      <c r="C24" s="197" t="s">
        <v>491</v>
      </c>
      <c r="D24" s="189"/>
      <c r="E24" s="72"/>
      <c r="F24" s="72"/>
      <c r="G24" s="72"/>
      <c r="H24" s="72"/>
      <c r="I24" s="72"/>
      <c r="J24" s="72"/>
      <c r="K24" s="72"/>
      <c r="L24" s="72"/>
      <c r="M24" s="72"/>
    </row>
    <row r="25" spans="1:13" s="84" customFormat="1" ht="39.75" customHeight="1" thickBot="1">
      <c r="A25" s="192" t="s">
        <v>453</v>
      </c>
      <c r="B25" s="388"/>
      <c r="C25" s="197" t="s">
        <v>443</v>
      </c>
      <c r="D25" s="182"/>
      <c r="E25" s="72"/>
      <c r="F25" s="72"/>
      <c r="G25" s="72"/>
      <c r="H25" s="72"/>
      <c r="I25" s="72"/>
      <c r="J25" s="72"/>
      <c r="K25" s="72"/>
      <c r="L25" s="72"/>
      <c r="M25" s="72"/>
    </row>
    <row r="26" spans="1:13" s="84" customFormat="1" ht="19.5" customHeight="1">
      <c r="A26" s="192" t="s">
        <v>458</v>
      </c>
      <c r="B26" s="388"/>
      <c r="C26" s="197" t="s">
        <v>480</v>
      </c>
      <c r="D26" s="190"/>
      <c r="E26" s="72"/>
      <c r="F26" s="72"/>
      <c r="G26" s="72"/>
      <c r="H26" s="72"/>
      <c r="I26" s="72"/>
      <c r="J26" s="72"/>
      <c r="K26" s="72"/>
      <c r="L26" s="72"/>
      <c r="M26" s="72"/>
    </row>
    <row r="27" spans="1:13" s="86" customFormat="1" ht="19.5" customHeight="1">
      <c r="A27" s="191" t="s">
        <v>533</v>
      </c>
      <c r="B27" s="388"/>
      <c r="C27" s="197" t="s">
        <v>613</v>
      </c>
      <c r="D27" s="182"/>
      <c r="E27" s="72"/>
      <c r="F27" s="72"/>
      <c r="G27" s="72"/>
      <c r="H27" s="72"/>
      <c r="I27" s="72"/>
      <c r="J27" s="72"/>
      <c r="K27" s="72"/>
      <c r="L27" s="72"/>
      <c r="M27" s="72"/>
    </row>
    <row r="28" spans="1:13" s="78" customFormat="1" ht="19.5" customHeight="1" thickBot="1">
      <c r="A28" s="193" t="s">
        <v>542</v>
      </c>
      <c r="B28" s="389"/>
      <c r="C28" s="197" t="s">
        <v>614</v>
      </c>
      <c r="D28" s="186"/>
      <c r="E28" s="72"/>
      <c r="F28" s="72"/>
      <c r="G28" s="72"/>
      <c r="H28" s="72"/>
      <c r="I28" s="72"/>
      <c r="J28" s="72"/>
      <c r="K28" s="72"/>
      <c r="L28" s="72"/>
      <c r="M28" s="72"/>
    </row>
    <row r="29" spans="1:13" s="78" customFormat="1" ht="26.25" customHeight="1">
      <c r="A29" s="291" t="s">
        <v>459</v>
      </c>
      <c r="B29" s="390" t="s">
        <v>528</v>
      </c>
      <c r="C29" s="206" t="s">
        <v>593</v>
      </c>
      <c r="D29" s="189"/>
      <c r="E29" s="72"/>
      <c r="F29" s="72"/>
      <c r="G29" s="72"/>
      <c r="H29" s="72"/>
      <c r="I29" s="72"/>
      <c r="J29" s="72"/>
      <c r="K29" s="72"/>
      <c r="L29" s="72"/>
      <c r="M29" s="72"/>
    </row>
    <row r="30" spans="1:13" s="78" customFormat="1" ht="29.25" customHeight="1">
      <c r="A30" s="194" t="s">
        <v>543</v>
      </c>
      <c r="B30" s="391"/>
      <c r="C30" s="206" t="s">
        <v>546</v>
      </c>
      <c r="D30" s="182"/>
      <c r="E30" s="72"/>
      <c r="F30" s="72"/>
      <c r="G30" s="72"/>
      <c r="H30" s="72"/>
      <c r="I30" s="72"/>
      <c r="J30" s="72"/>
      <c r="K30" s="72"/>
      <c r="L30" s="72"/>
      <c r="M30" s="72"/>
    </row>
    <row r="31" spans="1:13" s="78" customFormat="1" ht="27.75" customHeight="1" thickBot="1">
      <c r="A31" s="195" t="s">
        <v>544</v>
      </c>
      <c r="B31" s="392"/>
      <c r="C31" s="206" t="s">
        <v>547</v>
      </c>
      <c r="D31" s="182"/>
      <c r="E31" s="72"/>
      <c r="F31" s="72"/>
      <c r="G31" s="72"/>
      <c r="H31" s="72"/>
      <c r="I31" s="72"/>
      <c r="J31" s="72"/>
      <c r="K31" s="72"/>
      <c r="L31" s="72"/>
      <c r="M31" s="72"/>
    </row>
    <row r="32" spans="2:8" ht="11.25">
      <c r="B32" s="107"/>
      <c r="C32" s="80"/>
      <c r="D32" s="80"/>
      <c r="F32" s="78"/>
      <c r="G32" s="78"/>
      <c r="H32" s="78"/>
    </row>
    <row r="34" spans="2:4" ht="11.25" customHeight="1">
      <c r="B34" s="326" t="s">
        <v>529</v>
      </c>
      <c r="C34" s="384"/>
      <c r="D34" s="329"/>
    </row>
    <row r="35" spans="2:4" ht="11.25" customHeight="1">
      <c r="B35" s="327"/>
      <c r="C35" s="385"/>
      <c r="D35" s="330"/>
    </row>
    <row r="36" spans="2:4" ht="11.25" customHeight="1">
      <c r="B36" s="327"/>
      <c r="C36" s="385"/>
      <c r="D36" s="330"/>
    </row>
    <row r="37" spans="2:4" ht="11.25" customHeight="1">
      <c r="B37" s="327"/>
      <c r="C37" s="385"/>
      <c r="D37" s="330"/>
    </row>
    <row r="38" spans="2:4" ht="11.25" customHeight="1">
      <c r="B38" s="327"/>
      <c r="C38" s="385"/>
      <c r="D38" s="330"/>
    </row>
    <row r="39" spans="2:4" ht="11.25" customHeight="1">
      <c r="B39" s="327"/>
      <c r="C39" s="385"/>
      <c r="D39" s="330"/>
    </row>
    <row r="40" spans="2:4" ht="11.25" customHeight="1">
      <c r="B40" s="327"/>
      <c r="C40" s="385"/>
      <c r="D40" s="330"/>
    </row>
    <row r="41" spans="2:4" ht="11.25" customHeight="1">
      <c r="B41" s="327"/>
      <c r="C41" s="385"/>
      <c r="D41" s="330"/>
    </row>
    <row r="42" spans="2:4" ht="11.25" customHeight="1">
      <c r="B42" s="327"/>
      <c r="C42" s="385"/>
      <c r="D42" s="330"/>
    </row>
    <row r="43" spans="2:4" ht="11.25" customHeight="1">
      <c r="B43" s="327"/>
      <c r="C43" s="385"/>
      <c r="D43" s="330"/>
    </row>
    <row r="44" spans="2:4" ht="11.25" customHeight="1">
      <c r="B44" s="327"/>
      <c r="C44" s="385"/>
      <c r="D44" s="330"/>
    </row>
    <row r="45" spans="2:4" ht="11.25" customHeight="1">
      <c r="B45" s="327"/>
      <c r="C45" s="385"/>
      <c r="D45" s="330"/>
    </row>
    <row r="46" spans="2:4" ht="11.25" customHeight="1">
      <c r="B46" s="327"/>
      <c r="C46" s="385"/>
      <c r="D46" s="330"/>
    </row>
    <row r="47" spans="2:4" ht="11.25" customHeight="1">
      <c r="B47" s="327"/>
      <c r="C47" s="385"/>
      <c r="D47" s="330"/>
    </row>
    <row r="48" spans="2:4" ht="11.25" customHeight="1">
      <c r="B48" s="328"/>
      <c r="C48" s="386"/>
      <c r="D48" s="331"/>
    </row>
  </sheetData>
  <sheetProtection password="D73E" sheet="1" insertColumns="0"/>
  <protectedRanges>
    <protectedRange sqref="C34" name="Plage4"/>
    <protectedRange sqref="C4:C6" name="Plage1"/>
    <protectedRange sqref="G4:L6" name="Plage2"/>
    <protectedRange sqref="D11:D13 D15:D16 D22:D25 D27:D31 D18:D20" name="Plage3"/>
  </protectedRanges>
  <mergeCells count="15">
    <mergeCell ref="E4:F4"/>
    <mergeCell ref="E5:F5"/>
    <mergeCell ref="E6:F6"/>
    <mergeCell ref="G4:L4"/>
    <mergeCell ref="G5:L5"/>
    <mergeCell ref="G6:L6"/>
    <mergeCell ref="B34:B48"/>
    <mergeCell ref="C34:D48"/>
    <mergeCell ref="B24:B28"/>
    <mergeCell ref="B29:B31"/>
    <mergeCell ref="A1:M1"/>
    <mergeCell ref="B3:C3"/>
    <mergeCell ref="B10:B20"/>
    <mergeCell ref="B21:B23"/>
    <mergeCell ref="E3:L3"/>
  </mergeCells>
  <dataValidations count="2">
    <dataValidation type="list" allowBlank="1" showInputMessage="1" showErrorMessage="1" sqref="D11:D13 D7:D8 D27:D30 D15:D16 D22:D25">
      <formula1>"OUI,NON"</formula1>
    </dataValidation>
    <dataValidation type="list" allowBlank="1" showInputMessage="1" showErrorMessage="1" sqref="D18:D20">
      <formula1>"OUI TOUJOURS,OUI PARFOIS,NON"</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Feuil5">
    <tabColor theme="7" tint="-0.24997000396251678"/>
  </sheetPr>
  <dimension ref="A1:AB67"/>
  <sheetViews>
    <sheetView showGridLines="0" zoomScalePageLayoutView="0" workbookViewId="0" topLeftCell="A1">
      <pane ySplit="9" topLeftCell="A10" activePane="bottomLeft" state="frozen"/>
      <selection pane="topLeft" activeCell="A1" sqref="A1"/>
      <selection pane="bottomLeft" activeCell="E10" sqref="E10"/>
    </sheetView>
  </sheetViews>
  <sheetFormatPr defaultColWidth="12" defaultRowHeight="11.25"/>
  <cols>
    <col min="1" max="1" width="12.66015625" style="72" customWidth="1"/>
    <col min="2" max="2" width="27.66015625" style="82" customWidth="1"/>
    <col min="3" max="3" width="73.83203125" style="72" customWidth="1"/>
    <col min="4" max="4" width="35.83203125" style="72" customWidth="1"/>
    <col min="5" max="5" width="13.83203125" style="72" customWidth="1"/>
    <col min="6" max="6" width="46.33203125" style="72" customWidth="1"/>
    <col min="7" max="13" width="13.83203125" style="72" customWidth="1"/>
    <col min="14" max="16384" width="12" style="72" customWidth="1"/>
  </cols>
  <sheetData>
    <row r="1" spans="1:28" s="66" customFormat="1" ht="66.75" customHeight="1">
      <c r="A1" s="409" t="s">
        <v>548</v>
      </c>
      <c r="B1" s="410"/>
      <c r="C1" s="410"/>
      <c r="D1" s="410"/>
      <c r="E1" s="410"/>
      <c r="F1" s="410"/>
      <c r="G1" s="410"/>
      <c r="H1" s="410"/>
      <c r="I1" s="410"/>
      <c r="J1" s="410"/>
      <c r="K1" s="410"/>
      <c r="L1" s="410"/>
      <c r="M1" s="410"/>
      <c r="N1" s="67"/>
      <c r="O1" s="67"/>
      <c r="P1" s="67"/>
      <c r="Q1" s="67"/>
      <c r="R1" s="67"/>
      <c r="S1" s="67"/>
      <c r="T1" s="67"/>
      <c r="U1" s="89"/>
      <c r="V1" s="89"/>
      <c r="W1" s="89"/>
      <c r="X1" s="89"/>
      <c r="Y1" s="89"/>
      <c r="Z1" s="89"/>
      <c r="AA1" s="89"/>
      <c r="AB1" s="89"/>
    </row>
    <row r="2" spans="2:11" s="90" customFormat="1" ht="12.75">
      <c r="B2" s="75"/>
      <c r="C2" s="75"/>
      <c r="D2" s="75"/>
      <c r="E2" s="75"/>
      <c r="F2" s="75"/>
      <c r="G2" s="75"/>
      <c r="H2" s="75"/>
      <c r="I2" s="75"/>
      <c r="J2" s="75"/>
      <c r="K2" s="75"/>
    </row>
    <row r="3" spans="2:12" s="90" customFormat="1" ht="15" customHeight="1">
      <c r="B3" s="357" t="s">
        <v>502</v>
      </c>
      <c r="C3" s="359"/>
      <c r="E3" s="357" t="s">
        <v>549</v>
      </c>
      <c r="F3" s="358"/>
      <c r="G3" s="358"/>
      <c r="H3" s="358"/>
      <c r="I3" s="358"/>
      <c r="J3" s="358"/>
      <c r="K3" s="358"/>
      <c r="L3" s="359"/>
    </row>
    <row r="4" spans="2:12" s="91" customFormat="1" ht="18.75" customHeight="1">
      <c r="B4" s="125" t="s">
        <v>503</v>
      </c>
      <c r="C4" s="201"/>
      <c r="E4" s="401" t="s">
        <v>524</v>
      </c>
      <c r="F4" s="402"/>
      <c r="G4" s="411"/>
      <c r="H4" s="411"/>
      <c r="I4" s="411"/>
      <c r="J4" s="411"/>
      <c r="K4" s="411"/>
      <c r="L4" s="412"/>
    </row>
    <row r="5" spans="2:12" s="91" customFormat="1" ht="22.5" customHeight="1">
      <c r="B5" s="125" t="s">
        <v>501</v>
      </c>
      <c r="C5" s="201"/>
      <c r="E5" s="401" t="s">
        <v>525</v>
      </c>
      <c r="F5" s="402"/>
      <c r="G5" s="411"/>
      <c r="H5" s="411"/>
      <c r="I5" s="411"/>
      <c r="J5" s="411"/>
      <c r="K5" s="411"/>
      <c r="L5" s="412"/>
    </row>
    <row r="6" spans="2:12" s="77" customFormat="1" ht="21.75" customHeight="1">
      <c r="B6" s="126" t="s">
        <v>500</v>
      </c>
      <c r="C6" s="202"/>
      <c r="D6" s="118"/>
      <c r="E6" s="403" t="s">
        <v>526</v>
      </c>
      <c r="F6" s="404"/>
      <c r="G6" s="407"/>
      <c r="H6" s="407"/>
      <c r="I6" s="407"/>
      <c r="J6" s="407"/>
      <c r="K6" s="407"/>
      <c r="L6" s="408"/>
    </row>
    <row r="7" spans="4:12" s="84" customFormat="1" ht="12.75">
      <c r="D7" s="119"/>
      <c r="E7" s="120"/>
      <c r="F7" s="121"/>
      <c r="K7" s="85"/>
      <c r="L7" s="92"/>
    </row>
    <row r="8" spans="2:12" s="84" customFormat="1" ht="13.5" thickBot="1">
      <c r="B8" s="83"/>
      <c r="C8" s="88"/>
      <c r="D8" s="87"/>
      <c r="E8" s="85"/>
      <c r="K8" s="85"/>
      <c r="L8" s="92"/>
    </row>
    <row r="9" spans="1:13" s="84" customFormat="1" ht="24.75" thickBot="1">
      <c r="A9" s="168" t="s">
        <v>506</v>
      </c>
      <c r="B9" s="169" t="s">
        <v>504</v>
      </c>
      <c r="C9" s="169" t="s">
        <v>505</v>
      </c>
      <c r="D9" s="174"/>
      <c r="E9" s="72"/>
      <c r="F9" s="72"/>
      <c r="G9" s="72"/>
      <c r="H9" s="72"/>
      <c r="I9" s="72"/>
      <c r="J9" s="72"/>
      <c r="K9" s="72"/>
      <c r="L9" s="72"/>
      <c r="M9" s="72"/>
    </row>
    <row r="10" spans="1:13" s="84" customFormat="1" ht="42" customHeight="1">
      <c r="A10" s="215" t="s">
        <v>448</v>
      </c>
      <c r="B10" s="413" t="s">
        <v>492</v>
      </c>
      <c r="C10" s="216" t="s">
        <v>494</v>
      </c>
      <c r="D10" s="217"/>
      <c r="E10" s="100"/>
      <c r="F10" s="167"/>
      <c r="G10" s="72"/>
      <c r="H10" s="72"/>
      <c r="I10" s="72"/>
      <c r="J10" s="72"/>
      <c r="K10" s="72"/>
      <c r="L10" s="72"/>
      <c r="M10" s="72"/>
    </row>
    <row r="11" spans="1:13" s="84" customFormat="1" ht="22.5" customHeight="1">
      <c r="A11" s="218" t="s">
        <v>449</v>
      </c>
      <c r="B11" s="414"/>
      <c r="C11" s="208" t="s">
        <v>461</v>
      </c>
      <c r="D11" s="219"/>
      <c r="E11" s="104"/>
      <c r="F11" s="93"/>
      <c r="G11" s="72"/>
      <c r="H11" s="72"/>
      <c r="I11" s="72"/>
      <c r="J11" s="72"/>
      <c r="K11" s="72"/>
      <c r="L11" s="72"/>
      <c r="M11" s="72"/>
    </row>
    <row r="12" spans="1:13" s="84" customFormat="1" ht="22.5" customHeight="1">
      <c r="A12" s="220" t="s">
        <v>462</v>
      </c>
      <c r="B12" s="414"/>
      <c r="C12" s="209" t="s">
        <v>617</v>
      </c>
      <c r="D12" s="221"/>
      <c r="E12" s="104"/>
      <c r="F12" s="203"/>
      <c r="G12" s="72"/>
      <c r="H12" s="72"/>
      <c r="I12" s="72"/>
      <c r="J12" s="72"/>
      <c r="K12" s="72"/>
      <c r="L12" s="72"/>
      <c r="M12" s="72"/>
    </row>
    <row r="13" spans="1:13" s="84" customFormat="1" ht="22.5" customHeight="1">
      <c r="A13" s="220" t="s">
        <v>463</v>
      </c>
      <c r="B13" s="414"/>
      <c r="C13" s="209" t="s">
        <v>616</v>
      </c>
      <c r="D13" s="221"/>
      <c r="E13" s="104"/>
      <c r="F13" s="203"/>
      <c r="G13" s="72"/>
      <c r="H13" s="72"/>
      <c r="I13" s="72"/>
      <c r="J13" s="72"/>
      <c r="K13" s="72"/>
      <c r="L13" s="72"/>
      <c r="M13" s="72"/>
    </row>
    <row r="14" spans="1:13" s="84" customFormat="1" ht="22.5" customHeight="1">
      <c r="A14" s="220" t="s">
        <v>550</v>
      </c>
      <c r="B14" s="414"/>
      <c r="C14" s="208" t="s">
        <v>615</v>
      </c>
      <c r="D14" s="221"/>
      <c r="E14" s="100"/>
      <c r="F14" s="116"/>
      <c r="G14" s="72"/>
      <c r="H14" s="72"/>
      <c r="I14" s="72"/>
      <c r="J14" s="72"/>
      <c r="K14" s="72"/>
      <c r="L14" s="72"/>
      <c r="M14" s="72"/>
    </row>
    <row r="15" spans="1:13" s="84" customFormat="1" ht="22.5" customHeight="1">
      <c r="A15" s="218" t="s">
        <v>450</v>
      </c>
      <c r="B15" s="414"/>
      <c r="C15" s="209" t="s">
        <v>493</v>
      </c>
      <c r="D15" s="222"/>
      <c r="E15" s="165"/>
      <c r="F15" s="204"/>
      <c r="G15" s="72"/>
      <c r="H15" s="72"/>
      <c r="I15" s="72"/>
      <c r="J15" s="72"/>
      <c r="K15" s="72"/>
      <c r="L15" s="72"/>
      <c r="M15" s="72"/>
    </row>
    <row r="16" spans="1:13" s="84" customFormat="1" ht="22.5" customHeight="1">
      <c r="A16" s="220" t="s">
        <v>483</v>
      </c>
      <c r="B16" s="414"/>
      <c r="C16" s="209" t="s">
        <v>580</v>
      </c>
      <c r="D16" s="221"/>
      <c r="E16" s="165"/>
      <c r="F16" s="205"/>
      <c r="G16" s="72"/>
      <c r="H16" s="72"/>
      <c r="I16" s="72"/>
      <c r="J16" s="72"/>
      <c r="K16" s="72"/>
      <c r="L16" s="72"/>
      <c r="M16" s="72"/>
    </row>
    <row r="17" spans="1:13" s="84" customFormat="1" ht="22.5" customHeight="1">
      <c r="A17" s="220" t="s">
        <v>484</v>
      </c>
      <c r="B17" s="414"/>
      <c r="C17" s="209" t="s">
        <v>581</v>
      </c>
      <c r="D17" s="221"/>
      <c r="E17" s="165"/>
      <c r="F17" s="205"/>
      <c r="G17" s="72"/>
      <c r="H17" s="72"/>
      <c r="I17" s="72"/>
      <c r="J17" s="72"/>
      <c r="K17" s="72"/>
      <c r="L17" s="72"/>
      <c r="M17" s="72"/>
    </row>
    <row r="18" spans="1:6" ht="22.5" customHeight="1">
      <c r="A18" s="223" t="s">
        <v>486</v>
      </c>
      <c r="B18" s="414"/>
      <c r="C18" s="210" t="s">
        <v>618</v>
      </c>
      <c r="D18" s="221"/>
      <c r="E18" s="165"/>
      <c r="F18" s="205"/>
    </row>
    <row r="19" spans="1:6" ht="22.5" customHeight="1">
      <c r="A19" s="223" t="s">
        <v>551</v>
      </c>
      <c r="B19" s="414"/>
      <c r="C19" s="211" t="s">
        <v>619</v>
      </c>
      <c r="D19" s="221"/>
      <c r="E19" s="165"/>
      <c r="F19" s="205"/>
    </row>
    <row r="20" spans="1:6" ht="22.5" customHeight="1">
      <c r="A20" s="224" t="s">
        <v>490</v>
      </c>
      <c r="B20" s="414"/>
      <c r="C20" s="211" t="s">
        <v>454</v>
      </c>
      <c r="D20" s="222"/>
      <c r="E20" s="165"/>
      <c r="F20" s="93"/>
    </row>
    <row r="21" spans="1:6" ht="22.5" customHeight="1">
      <c r="A21" s="220" t="s">
        <v>556</v>
      </c>
      <c r="B21" s="414"/>
      <c r="C21" s="211" t="s">
        <v>620</v>
      </c>
      <c r="D21" s="221"/>
      <c r="E21" s="165"/>
      <c r="F21" s="203"/>
    </row>
    <row r="22" spans="1:6" ht="22.5" customHeight="1">
      <c r="A22" s="220" t="s">
        <v>552</v>
      </c>
      <c r="B22" s="414"/>
      <c r="C22" s="211" t="s">
        <v>621</v>
      </c>
      <c r="D22" s="221"/>
      <c r="E22" s="165"/>
      <c r="F22" s="203"/>
    </row>
    <row r="23" spans="1:13" s="84" customFormat="1" ht="22.5" customHeight="1">
      <c r="A23" s="223" t="s">
        <v>553</v>
      </c>
      <c r="B23" s="414"/>
      <c r="C23" s="208" t="s">
        <v>622</v>
      </c>
      <c r="D23" s="221"/>
      <c r="E23" s="165"/>
      <c r="F23" s="166"/>
      <c r="G23" s="72"/>
      <c r="H23" s="72"/>
      <c r="I23" s="72"/>
      <c r="J23" s="72"/>
      <c r="K23" s="72"/>
      <c r="L23" s="72"/>
      <c r="M23" s="72"/>
    </row>
    <row r="24" spans="1:13" s="84" customFormat="1" ht="22.5" customHeight="1">
      <c r="A24" s="220" t="s">
        <v>557</v>
      </c>
      <c r="B24" s="414"/>
      <c r="C24" s="209" t="s">
        <v>623</v>
      </c>
      <c r="D24" s="221"/>
      <c r="E24" s="165"/>
      <c r="F24" s="166"/>
      <c r="G24" s="72"/>
      <c r="H24" s="72"/>
      <c r="I24" s="72"/>
      <c r="J24" s="72"/>
      <c r="K24" s="72"/>
      <c r="L24" s="72"/>
      <c r="M24" s="72"/>
    </row>
    <row r="25" spans="1:13" s="84" customFormat="1" ht="22.5" customHeight="1">
      <c r="A25" s="223" t="s">
        <v>558</v>
      </c>
      <c r="B25" s="414"/>
      <c r="C25" s="209" t="s">
        <v>624</v>
      </c>
      <c r="D25" s="221"/>
      <c r="E25" s="165"/>
      <c r="F25" s="166"/>
      <c r="G25" s="72"/>
      <c r="H25" s="72"/>
      <c r="I25" s="72"/>
      <c r="J25" s="72"/>
      <c r="K25" s="72"/>
      <c r="L25" s="72"/>
      <c r="M25" s="72"/>
    </row>
    <row r="26" spans="1:13" s="84" customFormat="1" ht="22.5" customHeight="1" thickBot="1">
      <c r="A26" s="225" t="s">
        <v>559</v>
      </c>
      <c r="B26" s="415"/>
      <c r="C26" s="226" t="s">
        <v>625</v>
      </c>
      <c r="D26" s="221"/>
      <c r="E26" s="165"/>
      <c r="F26" s="205"/>
      <c r="G26" s="72"/>
      <c r="H26" s="72"/>
      <c r="I26" s="72"/>
      <c r="J26" s="72"/>
      <c r="K26" s="72"/>
      <c r="L26" s="72"/>
      <c r="M26" s="72"/>
    </row>
    <row r="27" spans="1:13" s="86" customFormat="1" ht="22.5" customHeight="1">
      <c r="A27" s="227" t="s">
        <v>451</v>
      </c>
      <c r="B27" s="416" t="s">
        <v>485</v>
      </c>
      <c r="C27" s="228" t="s">
        <v>455</v>
      </c>
      <c r="D27" s="221"/>
      <c r="E27" s="81"/>
      <c r="F27" s="72"/>
      <c r="G27" s="72"/>
      <c r="H27" s="72"/>
      <c r="I27" s="72"/>
      <c r="J27" s="72"/>
      <c r="K27" s="72"/>
      <c r="L27" s="72"/>
      <c r="M27" s="72"/>
    </row>
    <row r="28" spans="1:13" s="78" customFormat="1" ht="22.5" customHeight="1">
      <c r="A28" s="229" t="s">
        <v>452</v>
      </c>
      <c r="B28" s="417"/>
      <c r="C28" s="212" t="s">
        <v>482</v>
      </c>
      <c r="D28" s="221"/>
      <c r="E28" s="81"/>
      <c r="F28" s="72"/>
      <c r="G28" s="72"/>
      <c r="H28" s="72"/>
      <c r="I28" s="72"/>
      <c r="J28" s="72"/>
      <c r="K28" s="72"/>
      <c r="L28" s="72"/>
      <c r="M28" s="72"/>
    </row>
    <row r="29" spans="1:13" s="78" customFormat="1" ht="22.5" customHeight="1">
      <c r="A29" s="230" t="s">
        <v>538</v>
      </c>
      <c r="B29" s="417"/>
      <c r="C29" s="213" t="s">
        <v>626</v>
      </c>
      <c r="D29" s="222"/>
      <c r="E29" s="101"/>
      <c r="F29" s="72"/>
      <c r="G29" s="72"/>
      <c r="H29" s="72"/>
      <c r="I29" s="72"/>
      <c r="J29" s="72"/>
      <c r="K29" s="72"/>
      <c r="L29" s="72"/>
      <c r="M29" s="72"/>
    </row>
    <row r="30" spans="1:13" s="78" customFormat="1" ht="22.5" customHeight="1">
      <c r="A30" s="231" t="s">
        <v>539</v>
      </c>
      <c r="B30" s="417"/>
      <c r="C30" s="213" t="s">
        <v>628</v>
      </c>
      <c r="D30" s="221"/>
      <c r="E30" s="100"/>
      <c r="F30" s="72"/>
      <c r="G30" s="72"/>
      <c r="H30" s="72"/>
      <c r="I30" s="72"/>
      <c r="J30" s="72"/>
      <c r="K30" s="72"/>
      <c r="L30" s="72"/>
      <c r="M30" s="72"/>
    </row>
    <row r="31" spans="1:13" s="78" customFormat="1" ht="36" customHeight="1">
      <c r="A31" s="231" t="s">
        <v>540</v>
      </c>
      <c r="B31" s="417"/>
      <c r="C31" s="213" t="s">
        <v>629</v>
      </c>
      <c r="D31" s="221"/>
      <c r="E31" s="101"/>
      <c r="F31" s="72"/>
      <c r="G31" s="72"/>
      <c r="H31" s="72"/>
      <c r="I31" s="72"/>
      <c r="J31" s="72"/>
      <c r="K31" s="72"/>
      <c r="L31" s="72"/>
      <c r="M31" s="72"/>
    </row>
    <row r="32" spans="1:13" s="78" customFormat="1" ht="36" customHeight="1">
      <c r="A32" s="254" t="s">
        <v>541</v>
      </c>
      <c r="B32" s="418"/>
      <c r="C32" s="255" t="s">
        <v>627</v>
      </c>
      <c r="D32" s="256"/>
      <c r="E32" s="101"/>
      <c r="F32" s="72"/>
      <c r="G32" s="72"/>
      <c r="H32" s="72"/>
      <c r="I32" s="72"/>
      <c r="J32" s="72"/>
      <c r="K32" s="72"/>
      <c r="L32" s="72"/>
      <c r="M32" s="72"/>
    </row>
    <row r="33" spans="1:8" ht="22.5" customHeight="1" thickBot="1">
      <c r="A33" s="232" t="s">
        <v>572</v>
      </c>
      <c r="B33" s="419"/>
      <c r="C33" s="233" t="s">
        <v>456</v>
      </c>
      <c r="D33" s="234"/>
      <c r="E33" s="101"/>
      <c r="G33" s="78"/>
      <c r="H33" s="78"/>
    </row>
    <row r="34" spans="1:5" ht="44.25" customHeight="1">
      <c r="A34" s="235" t="s">
        <v>453</v>
      </c>
      <c r="B34" s="420" t="s">
        <v>481</v>
      </c>
      <c r="C34" s="236" t="s">
        <v>446</v>
      </c>
      <c r="D34" s="237"/>
      <c r="E34" s="101"/>
    </row>
    <row r="35" spans="1:5" ht="22.5" customHeight="1">
      <c r="A35" s="238" t="s">
        <v>495</v>
      </c>
      <c r="B35" s="421"/>
      <c r="C35" s="285" t="s">
        <v>630</v>
      </c>
      <c r="D35" s="221"/>
      <c r="E35" s="101"/>
    </row>
    <row r="36" spans="1:5" ht="22.5" customHeight="1">
      <c r="A36" s="238" t="s">
        <v>496</v>
      </c>
      <c r="B36" s="421"/>
      <c r="C36" s="285" t="s">
        <v>631</v>
      </c>
      <c r="D36" s="221"/>
      <c r="E36" s="101"/>
    </row>
    <row r="37" spans="1:5" ht="22.5" customHeight="1">
      <c r="A37" s="238" t="s">
        <v>458</v>
      </c>
      <c r="B37" s="421"/>
      <c r="C37" s="214" t="s">
        <v>457</v>
      </c>
      <c r="D37" s="222"/>
      <c r="E37" s="101"/>
    </row>
    <row r="38" spans="1:5" ht="22.5" customHeight="1">
      <c r="A38" s="238" t="s">
        <v>533</v>
      </c>
      <c r="B38" s="421"/>
      <c r="C38" s="285" t="s">
        <v>632</v>
      </c>
      <c r="D38" s="221"/>
      <c r="E38" s="101"/>
    </row>
    <row r="39" spans="1:5" ht="22.5" customHeight="1">
      <c r="A39" s="238" t="s">
        <v>542</v>
      </c>
      <c r="B39" s="421"/>
      <c r="C39" s="285" t="s">
        <v>633</v>
      </c>
      <c r="D39" s="221"/>
      <c r="E39" s="101"/>
    </row>
    <row r="40" spans="1:5" ht="42" customHeight="1">
      <c r="A40" s="239" t="s">
        <v>459</v>
      </c>
      <c r="B40" s="421"/>
      <c r="C40" s="214" t="s">
        <v>554</v>
      </c>
      <c r="D40" s="222"/>
      <c r="E40" s="101"/>
    </row>
    <row r="41" spans="1:5" ht="22.5" customHeight="1" thickBot="1">
      <c r="A41" s="240" t="s">
        <v>460</v>
      </c>
      <c r="B41" s="422"/>
      <c r="C41" s="241" t="s">
        <v>634</v>
      </c>
      <c r="D41" s="234"/>
      <c r="E41" s="101"/>
    </row>
    <row r="42" spans="1:5" ht="25.5" customHeight="1">
      <c r="A42" s="242" t="s">
        <v>555</v>
      </c>
      <c r="B42" s="423" t="s">
        <v>528</v>
      </c>
      <c r="C42" s="243" t="s">
        <v>593</v>
      </c>
      <c r="D42" s="217"/>
      <c r="E42" s="101"/>
    </row>
    <row r="43" spans="1:5" ht="22.5" customHeight="1">
      <c r="A43" s="231"/>
      <c r="B43" s="424"/>
      <c r="C43" s="213" t="s">
        <v>637</v>
      </c>
      <c r="D43" s="222"/>
      <c r="E43" s="101"/>
    </row>
    <row r="44" spans="1:5" ht="22.5" customHeight="1">
      <c r="A44" s="231" t="s">
        <v>560</v>
      </c>
      <c r="B44" s="424"/>
      <c r="C44" s="207" t="s">
        <v>635</v>
      </c>
      <c r="D44" s="221"/>
      <c r="E44" s="101"/>
    </row>
    <row r="45" spans="1:5" ht="22.5" customHeight="1" thickBot="1">
      <c r="A45" s="232" t="s">
        <v>561</v>
      </c>
      <c r="B45" s="425"/>
      <c r="C45" s="244" t="s">
        <v>636</v>
      </c>
      <c r="D45" s="234"/>
      <c r="E45" s="101"/>
    </row>
    <row r="46" spans="2:5" ht="23.25" customHeight="1">
      <c r="B46" s="99"/>
      <c r="E46" s="101"/>
    </row>
    <row r="47" ht="12.75">
      <c r="E47" s="101"/>
    </row>
    <row r="48" spans="2:5" ht="11.25" customHeight="1">
      <c r="B48" s="326" t="s">
        <v>529</v>
      </c>
      <c r="C48" s="384"/>
      <c r="D48" s="329"/>
      <c r="E48" s="101"/>
    </row>
    <row r="49" spans="2:5" ht="11.25" customHeight="1">
      <c r="B49" s="327"/>
      <c r="C49" s="385"/>
      <c r="D49" s="330"/>
      <c r="E49" s="101"/>
    </row>
    <row r="50" spans="2:5" ht="11.25" customHeight="1">
      <c r="B50" s="327"/>
      <c r="C50" s="385"/>
      <c r="D50" s="330"/>
      <c r="E50" s="101"/>
    </row>
    <row r="51" spans="2:5" ht="11.25" customHeight="1">
      <c r="B51" s="327"/>
      <c r="C51" s="385"/>
      <c r="D51" s="330"/>
      <c r="E51" s="101"/>
    </row>
    <row r="52" spans="2:5" ht="11.25" customHeight="1">
      <c r="B52" s="327"/>
      <c r="C52" s="385"/>
      <c r="D52" s="330"/>
      <c r="E52" s="102"/>
    </row>
    <row r="53" spans="2:5" ht="11.25" customHeight="1">
      <c r="B53" s="327"/>
      <c r="C53" s="385"/>
      <c r="D53" s="330"/>
      <c r="E53" s="102"/>
    </row>
    <row r="54" spans="2:5" ht="11.25" customHeight="1">
      <c r="B54" s="327"/>
      <c r="C54" s="385"/>
      <c r="D54" s="330"/>
      <c r="E54" s="105"/>
    </row>
    <row r="55" spans="2:5" ht="11.25" customHeight="1">
      <c r="B55" s="327"/>
      <c r="C55" s="385"/>
      <c r="D55" s="330"/>
      <c r="E55" s="105"/>
    </row>
    <row r="56" spans="2:5" ht="11.25" customHeight="1">
      <c r="B56" s="327"/>
      <c r="C56" s="385"/>
      <c r="D56" s="330"/>
      <c r="E56" s="105"/>
    </row>
    <row r="57" spans="2:5" ht="11.25" customHeight="1">
      <c r="B57" s="327"/>
      <c r="C57" s="385"/>
      <c r="D57" s="330"/>
      <c r="E57" s="105"/>
    </row>
    <row r="58" spans="2:5" ht="11.25" customHeight="1">
      <c r="B58" s="327"/>
      <c r="C58" s="385"/>
      <c r="D58" s="330"/>
      <c r="E58" s="105"/>
    </row>
    <row r="59" spans="2:5" ht="11.25" customHeight="1">
      <c r="B59" s="327"/>
      <c r="C59" s="385"/>
      <c r="D59" s="330"/>
      <c r="E59" s="105"/>
    </row>
    <row r="60" spans="2:5" ht="11.25" customHeight="1">
      <c r="B60" s="327"/>
      <c r="C60" s="385"/>
      <c r="D60" s="330"/>
      <c r="E60" s="105"/>
    </row>
    <row r="61" spans="2:5" ht="11.25" customHeight="1">
      <c r="B61" s="327"/>
      <c r="C61" s="385"/>
      <c r="D61" s="330"/>
      <c r="E61" s="105"/>
    </row>
    <row r="62" spans="2:5" ht="11.25" customHeight="1">
      <c r="B62" s="328"/>
      <c r="C62" s="386"/>
      <c r="D62" s="331"/>
      <c r="E62" s="105"/>
    </row>
    <row r="63" ht="12.75">
      <c r="E63" s="106"/>
    </row>
    <row r="64" ht="12.75">
      <c r="E64" s="106"/>
    </row>
    <row r="65" ht="12.75">
      <c r="E65" s="103"/>
    </row>
    <row r="66" ht="12.75">
      <c r="E66" s="103"/>
    </row>
    <row r="67" ht="12.75">
      <c r="E67" s="103"/>
    </row>
  </sheetData>
  <sheetProtection password="D73E" sheet="1" insertColumns="0"/>
  <protectedRanges>
    <protectedRange sqref="C48" name="Plage4"/>
    <protectedRange sqref="D10 D16:D19 D30:D33 D35:D36 D38:D39 D41:D42 D44:D45 D21:D28 D12:D14" name="Plage3"/>
    <protectedRange sqref="G4:L6" name="Plage2"/>
    <protectedRange sqref="C4:C6" name="Plage1"/>
  </protectedRanges>
  <mergeCells count="15">
    <mergeCell ref="B48:B62"/>
    <mergeCell ref="C48:D62"/>
    <mergeCell ref="B10:B26"/>
    <mergeCell ref="B27:B33"/>
    <mergeCell ref="B34:B41"/>
    <mergeCell ref="B42:B45"/>
    <mergeCell ref="E6:F6"/>
    <mergeCell ref="G6:L6"/>
    <mergeCell ref="A1:M1"/>
    <mergeCell ref="B3:C3"/>
    <mergeCell ref="E3:L3"/>
    <mergeCell ref="E4:F4"/>
    <mergeCell ref="G4:L4"/>
    <mergeCell ref="E5:F5"/>
    <mergeCell ref="G5:L5"/>
  </mergeCells>
  <dataValidations count="1">
    <dataValidation type="list" allowBlank="1" showInputMessage="1" showErrorMessage="1" sqref="D44 D7:D8 D10 D21:D25 D27:D28 D16:D18 D14 D35:D36 D38:D39 D41:D42 D12 D30:D31 D33">
      <formula1>"OUI,NON"</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6">
    <pageSetUpPr fitToPage="1"/>
  </sheetPr>
  <dimension ref="A1:AL18"/>
  <sheetViews>
    <sheetView zoomScale="80" zoomScaleNormal="80" workbookViewId="0" topLeftCell="A1">
      <pane ySplit="1" topLeftCell="A2" activePane="bottomLeft" state="frozen"/>
      <selection pane="topLeft" activeCell="A1" sqref="A1"/>
      <selection pane="bottomLeft" activeCell="E24" sqref="E24"/>
    </sheetView>
  </sheetViews>
  <sheetFormatPr defaultColWidth="12" defaultRowHeight="11.25"/>
  <cols>
    <col min="1" max="1" width="20.5" style="98" customWidth="1"/>
    <col min="2" max="2" width="29" style="98" customWidth="1"/>
    <col min="3" max="3" width="47.66015625" style="98" customWidth="1"/>
    <col min="4" max="5" width="20.83203125" style="98" customWidth="1"/>
    <col min="6" max="8" width="27.16015625" style="98" customWidth="1"/>
    <col min="9" max="9" width="41.83203125" style="98" customWidth="1"/>
    <col min="10" max="16384" width="12" style="98" customWidth="1"/>
  </cols>
  <sheetData>
    <row r="1" spans="1:38" s="66" customFormat="1" ht="40.5" customHeight="1">
      <c r="A1" s="426" t="s">
        <v>467</v>
      </c>
      <c r="B1" s="426"/>
      <c r="C1" s="426"/>
      <c r="D1" s="426"/>
      <c r="E1" s="426"/>
      <c r="F1" s="426"/>
      <c r="G1" s="426"/>
      <c r="H1" s="426"/>
      <c r="I1" s="426"/>
      <c r="J1" s="67"/>
      <c r="K1" s="67"/>
      <c r="L1" s="67"/>
      <c r="M1" s="67"/>
      <c r="N1" s="67"/>
      <c r="O1" s="67"/>
      <c r="P1" s="67"/>
      <c r="Q1" s="67"/>
      <c r="R1" s="67"/>
      <c r="S1" s="67"/>
      <c r="T1" s="67"/>
      <c r="U1" s="67"/>
      <c r="V1" s="67"/>
      <c r="W1" s="67"/>
      <c r="X1" s="67"/>
      <c r="Y1" s="67"/>
      <c r="Z1" s="67"/>
      <c r="AA1" s="67"/>
      <c r="AB1" s="67"/>
      <c r="AC1" s="89"/>
      <c r="AD1" s="89"/>
      <c r="AE1" s="89"/>
      <c r="AF1" s="89"/>
      <c r="AG1" s="89"/>
      <c r="AH1" s="89"/>
      <c r="AI1" s="89"/>
      <c r="AJ1" s="89"/>
      <c r="AK1" s="89"/>
      <c r="AL1" s="89"/>
    </row>
    <row r="3" spans="1:9" s="95" customFormat="1" ht="47.25">
      <c r="A3" s="94" t="s">
        <v>468</v>
      </c>
      <c r="B3" s="94" t="s">
        <v>469</v>
      </c>
      <c r="C3" s="94" t="s">
        <v>470</v>
      </c>
      <c r="D3" s="94" t="s">
        <v>471</v>
      </c>
      <c r="E3" s="94" t="s">
        <v>472</v>
      </c>
      <c r="F3" s="94" t="s">
        <v>473</v>
      </c>
      <c r="G3" s="94" t="s">
        <v>474</v>
      </c>
      <c r="H3" s="94" t="s">
        <v>475</v>
      </c>
      <c r="I3" s="94" t="s">
        <v>476</v>
      </c>
    </row>
    <row r="4" spans="1:9" s="97" customFormat="1" ht="12.75">
      <c r="A4" s="96"/>
      <c r="B4" s="96"/>
      <c r="C4" s="96"/>
      <c r="D4" s="96"/>
      <c r="E4" s="96"/>
      <c r="F4" s="96"/>
      <c r="G4" s="96"/>
      <c r="H4" s="96"/>
      <c r="I4" s="96"/>
    </row>
    <row r="5" spans="1:9" s="97" customFormat="1" ht="12.75">
      <c r="A5" s="96"/>
      <c r="B5" s="96"/>
      <c r="C5" s="96"/>
      <c r="D5" s="96"/>
      <c r="E5" s="96"/>
      <c r="F5" s="96"/>
      <c r="G5" s="96"/>
      <c r="H5" s="96"/>
      <c r="I5" s="96"/>
    </row>
    <row r="6" spans="1:9" s="97" customFormat="1" ht="12.75">
      <c r="A6" s="96"/>
      <c r="B6" s="96"/>
      <c r="C6" s="96"/>
      <c r="D6" s="96"/>
      <c r="E6" s="96"/>
      <c r="F6" s="96"/>
      <c r="G6" s="96"/>
      <c r="H6" s="96"/>
      <c r="I6" s="96"/>
    </row>
    <row r="7" spans="1:9" s="97" customFormat="1" ht="12.75">
      <c r="A7" s="96"/>
      <c r="B7" s="96"/>
      <c r="C7" s="96"/>
      <c r="D7" s="96"/>
      <c r="E7" s="96"/>
      <c r="F7" s="96"/>
      <c r="G7" s="96"/>
      <c r="H7" s="96"/>
      <c r="I7" s="96"/>
    </row>
    <row r="8" spans="1:9" s="97" customFormat="1" ht="12.75">
      <c r="A8" s="96"/>
      <c r="B8" s="96"/>
      <c r="C8" s="96"/>
      <c r="D8" s="96"/>
      <c r="E8" s="96"/>
      <c r="F8" s="96"/>
      <c r="G8" s="96"/>
      <c r="H8" s="96"/>
      <c r="I8" s="96"/>
    </row>
    <row r="9" spans="1:9" s="97" customFormat="1" ht="12.75">
      <c r="A9" s="96"/>
      <c r="B9" s="96"/>
      <c r="C9" s="96"/>
      <c r="D9" s="96"/>
      <c r="E9" s="96"/>
      <c r="F9" s="96"/>
      <c r="G9" s="96"/>
      <c r="H9" s="96"/>
      <c r="I9" s="96"/>
    </row>
    <row r="10" spans="1:9" s="97" customFormat="1" ht="12.75">
      <c r="A10" s="96"/>
      <c r="B10" s="96"/>
      <c r="C10" s="96"/>
      <c r="D10" s="96"/>
      <c r="E10" s="96"/>
      <c r="F10" s="96"/>
      <c r="G10" s="96"/>
      <c r="H10" s="96"/>
      <c r="I10" s="96"/>
    </row>
    <row r="11" spans="1:9" s="97" customFormat="1" ht="12.75">
      <c r="A11" s="96"/>
      <c r="B11" s="96"/>
      <c r="C11" s="96"/>
      <c r="D11" s="96"/>
      <c r="E11" s="96"/>
      <c r="F11" s="96"/>
      <c r="G11" s="96"/>
      <c r="H11" s="96"/>
      <c r="I11" s="96"/>
    </row>
    <row r="12" spans="1:9" s="97" customFormat="1" ht="12.75">
      <c r="A12" s="96"/>
      <c r="B12" s="96"/>
      <c r="C12" s="96"/>
      <c r="D12" s="96"/>
      <c r="E12" s="96"/>
      <c r="F12" s="96"/>
      <c r="G12" s="96"/>
      <c r="H12" s="96"/>
      <c r="I12" s="96"/>
    </row>
    <row r="13" spans="1:9" s="97" customFormat="1" ht="12.75">
      <c r="A13" s="96"/>
      <c r="B13" s="96"/>
      <c r="C13" s="96"/>
      <c r="D13" s="96"/>
      <c r="E13" s="96"/>
      <c r="F13" s="96"/>
      <c r="G13" s="96"/>
      <c r="H13" s="96"/>
      <c r="I13" s="96"/>
    </row>
    <row r="14" spans="1:9" s="97" customFormat="1" ht="12.75">
      <c r="A14" s="96"/>
      <c r="B14" s="96"/>
      <c r="C14" s="96"/>
      <c r="D14" s="96"/>
      <c r="E14" s="96"/>
      <c r="F14" s="96"/>
      <c r="G14" s="96"/>
      <c r="H14" s="96"/>
      <c r="I14" s="96"/>
    </row>
    <row r="15" spans="1:9" s="97" customFormat="1" ht="12.75">
      <c r="A15" s="96"/>
      <c r="B15" s="96"/>
      <c r="C15" s="96"/>
      <c r="D15" s="96"/>
      <c r="E15" s="96"/>
      <c r="F15" s="96"/>
      <c r="G15" s="96"/>
      <c r="H15" s="96"/>
      <c r="I15" s="96"/>
    </row>
    <row r="16" spans="1:9" s="97" customFormat="1" ht="12.75">
      <c r="A16" s="96"/>
      <c r="B16" s="96"/>
      <c r="C16" s="96"/>
      <c r="D16" s="96"/>
      <c r="E16" s="96"/>
      <c r="F16" s="96"/>
      <c r="G16" s="96"/>
      <c r="H16" s="96"/>
      <c r="I16" s="96"/>
    </row>
    <row r="17" spans="1:9" s="97" customFormat="1" ht="12.75">
      <c r="A17" s="96"/>
      <c r="B17" s="96"/>
      <c r="C17" s="96"/>
      <c r="D17" s="96"/>
      <c r="E17" s="96"/>
      <c r="F17" s="96"/>
      <c r="G17" s="96"/>
      <c r="H17" s="96"/>
      <c r="I17" s="96"/>
    </row>
    <row r="18" spans="1:9" s="97" customFormat="1" ht="12.75">
      <c r="A18" s="96"/>
      <c r="B18" s="96"/>
      <c r="C18" s="96"/>
      <c r="D18" s="96"/>
      <c r="E18" s="96"/>
      <c r="F18" s="96"/>
      <c r="G18" s="96"/>
      <c r="H18" s="96"/>
      <c r="I18" s="96"/>
    </row>
  </sheetData>
  <sheetProtection/>
  <mergeCells count="1">
    <mergeCell ref="A1:I1"/>
  </mergeCells>
  <printOptions/>
  <pageMargins left="0.2362204724409449" right="0.2362204724409449" top="0.31" bottom="0.28" header="0.16" footer="0.12"/>
  <pageSetup fitToHeight="1" fitToWidth="1" horizontalDpi="600" verticalDpi="600" orientation="landscape" paperSize="8" r:id="rId1"/>
</worksheet>
</file>

<file path=xl/worksheets/sheet7.xml><?xml version="1.0" encoding="utf-8"?>
<worksheet xmlns="http://schemas.openxmlformats.org/spreadsheetml/2006/main" xmlns:r="http://schemas.openxmlformats.org/officeDocument/2006/relationships">
  <sheetPr codeName="Feuil12"/>
  <dimension ref="A1:I167"/>
  <sheetViews>
    <sheetView zoomScalePageLayoutView="0" workbookViewId="0" topLeftCell="A1">
      <selection activeCell="I171" sqref="I171"/>
    </sheetView>
  </sheetViews>
  <sheetFormatPr defaultColWidth="11.83203125" defaultRowHeight="15" customHeight="1"/>
  <cols>
    <col min="1" max="1" width="10.66015625" style="21" bestFit="1" customWidth="1"/>
    <col min="2" max="2" width="13.16015625" style="21" bestFit="1" customWidth="1"/>
    <col min="3" max="3" width="8.83203125" style="21" bestFit="1" customWidth="1"/>
    <col min="4" max="4" width="10.66015625" style="21" bestFit="1" customWidth="1"/>
    <col min="5" max="5" width="14.66015625" style="0" bestFit="1" customWidth="1"/>
    <col min="6" max="6" width="13" style="21" customWidth="1"/>
    <col min="7" max="7" width="4.83203125" style="21" bestFit="1" customWidth="1"/>
    <col min="8" max="8" width="4.5" style="21" bestFit="1" customWidth="1"/>
    <col min="9" max="9" width="14.66015625" style="0" bestFit="1" customWidth="1"/>
  </cols>
  <sheetData>
    <row r="1" spans="1:9" ht="15" customHeight="1">
      <c r="A1" s="20" t="s">
        <v>58</v>
      </c>
      <c r="B1" s="20" t="s">
        <v>63</v>
      </c>
      <c r="C1" s="20" t="s">
        <v>64</v>
      </c>
      <c r="D1" s="20" t="s">
        <v>62</v>
      </c>
      <c r="E1" s="19" t="s">
        <v>59</v>
      </c>
      <c r="F1" s="20" t="s">
        <v>57</v>
      </c>
      <c r="G1" s="20" t="s">
        <v>53</v>
      </c>
      <c r="H1" s="20" t="s">
        <v>72</v>
      </c>
      <c r="I1" s="19" t="s">
        <v>104</v>
      </c>
    </row>
    <row r="2" spans="1:9" ht="15" customHeight="1">
      <c r="A2" s="21" t="str">
        <f aca="true" ca="1" t="shared" si="0" ref="A2:A65">INDEX(OFFSET(RéfN4,,,,1),ROW()-ROW($A$1))</f>
        <v>A.01</v>
      </c>
      <c r="B2" s="21" t="str">
        <f aca="true" t="shared" si="1" ref="B2:B33">VLOOKUP(A2,RéfN4,2,FALSE)</f>
        <v>A</v>
      </c>
      <c r="C2" s="21">
        <f aca="true" t="shared" si="2" ref="C2:C33">IF(VLOOKUP(B2,RéfN3,2,FALSE)="","",VLOOKUP(B2,RéfN3,2,FALSE))</f>
      </c>
      <c r="D2" s="21">
        <f aca="true" t="shared" si="3" ref="D2:D65">IF(ISERROR(VLOOKUP(C2,RéfN2,2,FALSE)),0,VLOOKUP(C2,RéfN2,2,FALSE))</f>
        <v>0</v>
      </c>
      <c r="E2" t="e">
        <f aca="true" ca="1" t="shared" si="4" ref="E2:E33">IF(VLOOKUP($A2,INDIRECT(VLOOKUP($B2,RéfN3,4,FALSE)),3,FALSE)="","",VLOOKUP($A2,INDIRECT(VLOOKUP($B2,RéfN3,4,FALSE)),3,FALSE))</f>
        <v>#REF!</v>
      </c>
      <c r="F2" s="21" t="str">
        <f aca="true" t="shared" si="5" ref="F2:F33">VLOOKUP(A2,RéfN4,4,FALSE)</f>
        <v>RépSimpleInv</v>
      </c>
      <c r="G2" s="21">
        <f ca="1">IF(OR(ISERROR(VLOOKUP(E2,INDIRECT(F2),2,FALSE)),ISBLANK(VLOOKUP(E2,INDIRECT(F2),2,FALSE))),"",VLOOKUP(E2,INDIRECT(F2),2,FALSE))</f>
      </c>
      <c r="H2" s="20">
        <f ca="1">MAX(OFFSET(INDIRECT(F2),,1,,1))</f>
        <v>1</v>
      </c>
      <c r="I2" t="e">
        <f aca="true" ca="1" t="shared" si="6" ref="I2:I33">IF(VLOOKUP($A2,INDIRECT(VLOOKUP($B2,RéfN3,4,FALSE)),4,FALSE)="","",VLOOKUP($A2,INDIRECT(VLOOKUP($B2,RéfN3,4,FALSE)),4,FALSE))</f>
        <v>#REF!</v>
      </c>
    </row>
    <row r="3" spans="1:9" ht="15" customHeight="1">
      <c r="A3" s="21" t="str">
        <f ca="1" t="shared" si="0"/>
        <v>A.02</v>
      </c>
      <c r="B3" s="21" t="str">
        <f t="shared" si="1"/>
        <v>A</v>
      </c>
      <c r="C3" s="21">
        <f t="shared" si="2"/>
      </c>
      <c r="D3" s="21">
        <f t="shared" si="3"/>
        <v>0</v>
      </c>
      <c r="E3" t="e">
        <f ca="1" t="shared" si="4"/>
        <v>#REF!</v>
      </c>
      <c r="F3" s="21" t="str">
        <f t="shared" si="5"/>
        <v>RépSimpleInv</v>
      </c>
      <c r="G3" s="21">
        <f aca="true" ca="1" t="shared" si="7" ref="G3:G66">IF(OR(ISERROR(VLOOKUP(E3,INDIRECT(F3),2,FALSE)),ISBLANK(VLOOKUP(E3,INDIRECT(F3),2,FALSE))),"",VLOOKUP(E3,INDIRECT(F3),2,FALSE))</f>
      </c>
      <c r="H3" s="20">
        <f aca="true" ca="1" t="shared" si="8" ref="H3:H66">MAX(OFFSET(INDIRECT(F3),,1,,1))</f>
        <v>1</v>
      </c>
      <c r="I3" t="e">
        <f ca="1" t="shared" si="6"/>
        <v>#REF!</v>
      </c>
    </row>
    <row r="4" spans="1:9" ht="15" customHeight="1">
      <c r="A4" s="21" t="str">
        <f ca="1" t="shared" si="0"/>
        <v>A.03</v>
      </c>
      <c r="B4" s="21" t="str">
        <f t="shared" si="1"/>
        <v>A</v>
      </c>
      <c r="C4" s="21">
        <f t="shared" si="2"/>
      </c>
      <c r="D4" s="21">
        <f t="shared" si="3"/>
        <v>0</v>
      </c>
      <c r="E4" t="e">
        <f ca="1" t="shared" si="4"/>
        <v>#REF!</v>
      </c>
      <c r="F4" s="21" t="str">
        <f t="shared" si="5"/>
        <v>RépSimpleInv</v>
      </c>
      <c r="G4" s="21">
        <f ca="1" t="shared" si="7"/>
      </c>
      <c r="H4" s="20">
        <f ca="1" t="shared" si="8"/>
        <v>1</v>
      </c>
      <c r="I4" t="e">
        <f ca="1" t="shared" si="6"/>
        <v>#REF!</v>
      </c>
    </row>
    <row r="5" spans="1:9" ht="15" customHeight="1">
      <c r="A5" s="21" t="str">
        <f ca="1" t="shared" si="0"/>
        <v>A.04</v>
      </c>
      <c r="B5" s="21" t="str">
        <f t="shared" si="1"/>
        <v>A</v>
      </c>
      <c r="C5" s="21">
        <f t="shared" si="2"/>
      </c>
      <c r="D5" s="21">
        <f t="shared" si="3"/>
        <v>0</v>
      </c>
      <c r="E5" t="e">
        <f ca="1" t="shared" si="4"/>
        <v>#REF!</v>
      </c>
      <c r="F5" s="21" t="str">
        <f t="shared" si="5"/>
        <v>RépSimple</v>
      </c>
      <c r="G5" s="21">
        <f ca="1" t="shared" si="7"/>
      </c>
      <c r="H5" s="20">
        <f ca="1" t="shared" si="8"/>
        <v>1</v>
      </c>
      <c r="I5" t="e">
        <f ca="1" t="shared" si="6"/>
        <v>#REF!</v>
      </c>
    </row>
    <row r="6" spans="1:9" ht="15" customHeight="1">
      <c r="A6" s="21" t="str">
        <f ca="1" t="shared" si="0"/>
        <v>A.05</v>
      </c>
      <c r="B6" s="21" t="str">
        <f t="shared" si="1"/>
        <v>A</v>
      </c>
      <c r="C6" s="21">
        <f t="shared" si="2"/>
      </c>
      <c r="D6" s="21">
        <f t="shared" si="3"/>
        <v>0</v>
      </c>
      <c r="E6" t="e">
        <f ca="1" t="shared" si="4"/>
        <v>#REF!</v>
      </c>
      <c r="F6" s="21" t="str">
        <f t="shared" si="5"/>
        <v>RépSimpleInv</v>
      </c>
      <c r="G6" s="21">
        <f ca="1" t="shared" si="7"/>
      </c>
      <c r="H6" s="20">
        <f ca="1" t="shared" si="8"/>
        <v>1</v>
      </c>
      <c r="I6" t="e">
        <f ca="1" t="shared" si="6"/>
        <v>#REF!</v>
      </c>
    </row>
    <row r="7" spans="1:9" ht="15" customHeight="1">
      <c r="A7" s="21" t="str">
        <f ca="1" t="shared" si="0"/>
        <v>A.06</v>
      </c>
      <c r="B7" s="21" t="str">
        <f t="shared" si="1"/>
        <v>A</v>
      </c>
      <c r="C7" s="21">
        <f t="shared" si="2"/>
      </c>
      <c r="D7" s="21">
        <f t="shared" si="3"/>
        <v>0</v>
      </c>
      <c r="E7" t="e">
        <f ca="1" t="shared" si="4"/>
        <v>#REF!</v>
      </c>
      <c r="F7" s="21" t="str">
        <f t="shared" si="5"/>
        <v>RépSimpleInv</v>
      </c>
      <c r="G7" s="21">
        <f ca="1" t="shared" si="7"/>
      </c>
      <c r="H7" s="20">
        <f ca="1" t="shared" si="8"/>
        <v>1</v>
      </c>
      <c r="I7" t="e">
        <f ca="1" t="shared" si="6"/>
        <v>#REF!</v>
      </c>
    </row>
    <row r="8" spans="1:9" ht="15" customHeight="1">
      <c r="A8" s="21" t="str">
        <f ca="1" t="shared" si="0"/>
        <v>A.07</v>
      </c>
      <c r="B8" s="21" t="str">
        <f t="shared" si="1"/>
        <v>A</v>
      </c>
      <c r="C8" s="21">
        <f t="shared" si="2"/>
      </c>
      <c r="D8" s="21">
        <f t="shared" si="3"/>
        <v>0</v>
      </c>
      <c r="E8" t="e">
        <f ca="1" t="shared" si="4"/>
        <v>#REF!</v>
      </c>
      <c r="F8" s="21" t="str">
        <f t="shared" si="5"/>
        <v>RépSimpleInv</v>
      </c>
      <c r="G8" s="21">
        <f ca="1" t="shared" si="7"/>
      </c>
      <c r="H8" s="20">
        <f ca="1" t="shared" si="8"/>
        <v>1</v>
      </c>
      <c r="I8" t="e">
        <f ca="1" t="shared" si="6"/>
        <v>#REF!</v>
      </c>
    </row>
    <row r="9" spans="1:9" ht="15" customHeight="1">
      <c r="A9" s="21" t="str">
        <f ca="1" t="shared" si="0"/>
        <v>A.08</v>
      </c>
      <c r="B9" s="21" t="str">
        <f t="shared" si="1"/>
        <v>A</v>
      </c>
      <c r="C9" s="21">
        <f t="shared" si="2"/>
      </c>
      <c r="D9" s="21">
        <f t="shared" si="3"/>
        <v>0</v>
      </c>
      <c r="E9" t="e">
        <f ca="1" t="shared" si="4"/>
        <v>#REF!</v>
      </c>
      <c r="F9" s="21" t="str">
        <f t="shared" si="5"/>
        <v>RépSimpleInv</v>
      </c>
      <c r="G9" s="21">
        <f ca="1" t="shared" si="7"/>
      </c>
      <c r="H9" s="20">
        <f ca="1" t="shared" si="8"/>
        <v>1</v>
      </c>
      <c r="I9" t="e">
        <f ca="1" t="shared" si="6"/>
        <v>#REF!</v>
      </c>
    </row>
    <row r="10" spans="1:9" ht="15" customHeight="1">
      <c r="A10" s="21" t="str">
        <f ca="1" t="shared" si="0"/>
        <v>A.09</v>
      </c>
      <c r="B10" s="21" t="str">
        <f t="shared" si="1"/>
        <v>A</v>
      </c>
      <c r="C10" s="21">
        <f t="shared" si="2"/>
      </c>
      <c r="D10" s="21">
        <f t="shared" si="3"/>
        <v>0</v>
      </c>
      <c r="E10" t="e">
        <f ca="1" t="shared" si="4"/>
        <v>#REF!</v>
      </c>
      <c r="F10" s="21" t="str">
        <f t="shared" si="5"/>
        <v>RépSimpleInv</v>
      </c>
      <c r="G10" s="21">
        <f ca="1" t="shared" si="7"/>
      </c>
      <c r="H10" s="20">
        <f ca="1" t="shared" si="8"/>
        <v>1</v>
      </c>
      <c r="I10" t="e">
        <f ca="1" t="shared" si="6"/>
        <v>#REF!</v>
      </c>
    </row>
    <row r="11" spans="1:9" ht="15" customHeight="1">
      <c r="A11" s="21" t="str">
        <f ca="1" t="shared" si="0"/>
        <v>B.01</v>
      </c>
      <c r="B11" s="21" t="str">
        <f t="shared" si="1"/>
        <v>B</v>
      </c>
      <c r="C11" s="21">
        <f t="shared" si="2"/>
      </c>
      <c r="D11" s="21">
        <f t="shared" si="3"/>
        <v>0</v>
      </c>
      <c r="E11" t="e">
        <f ca="1" t="shared" si="4"/>
        <v>#REF!</v>
      </c>
      <c r="F11" s="21" t="str">
        <f t="shared" si="5"/>
        <v>RépSimpleInv</v>
      </c>
      <c r="G11" s="21">
        <f ca="1" t="shared" si="7"/>
      </c>
      <c r="H11" s="20">
        <f ca="1" t="shared" si="8"/>
        <v>1</v>
      </c>
      <c r="I11" t="e">
        <f ca="1" t="shared" si="6"/>
        <v>#REF!</v>
      </c>
    </row>
    <row r="12" spans="1:9" ht="15" customHeight="1">
      <c r="A12" s="21" t="str">
        <f ca="1" t="shared" si="0"/>
        <v>B.02</v>
      </c>
      <c r="B12" s="21" t="str">
        <f t="shared" si="1"/>
        <v>B</v>
      </c>
      <c r="C12" s="21">
        <f t="shared" si="2"/>
      </c>
      <c r="D12" s="21">
        <f t="shared" si="3"/>
        <v>0</v>
      </c>
      <c r="E12" t="e">
        <f ca="1" t="shared" si="4"/>
        <v>#REF!</v>
      </c>
      <c r="F12" s="21" t="str">
        <f t="shared" si="5"/>
        <v>RépSimpleInv</v>
      </c>
      <c r="G12" s="21">
        <f ca="1" t="shared" si="7"/>
      </c>
      <c r="H12" s="20">
        <f ca="1" t="shared" si="8"/>
        <v>1</v>
      </c>
      <c r="I12" t="e">
        <f ca="1" t="shared" si="6"/>
        <v>#REF!</v>
      </c>
    </row>
    <row r="13" spans="1:9" ht="15" customHeight="1">
      <c r="A13" s="21" t="str">
        <f ca="1" t="shared" si="0"/>
        <v>B.03</v>
      </c>
      <c r="B13" s="21" t="str">
        <f t="shared" si="1"/>
        <v>B</v>
      </c>
      <c r="C13" s="21">
        <f t="shared" si="2"/>
      </c>
      <c r="D13" s="21">
        <f t="shared" si="3"/>
        <v>0</v>
      </c>
      <c r="E13" t="e">
        <f ca="1" t="shared" si="4"/>
        <v>#REF!</v>
      </c>
      <c r="F13" s="21" t="str">
        <f t="shared" si="5"/>
        <v>RépSimpleInv</v>
      </c>
      <c r="G13" s="21">
        <f ca="1" t="shared" si="7"/>
      </c>
      <c r="H13" s="20">
        <f ca="1" t="shared" si="8"/>
        <v>1</v>
      </c>
      <c r="I13" t="e">
        <f ca="1" t="shared" si="6"/>
        <v>#REF!</v>
      </c>
    </row>
    <row r="14" spans="1:9" ht="15" customHeight="1">
      <c r="A14" s="21" t="str">
        <f ca="1" t="shared" si="0"/>
        <v>C.01</v>
      </c>
      <c r="B14" s="21" t="str">
        <f t="shared" si="1"/>
        <v>C</v>
      </c>
      <c r="C14" s="21" t="str">
        <f t="shared" si="2"/>
        <v>Axe 1</v>
      </c>
      <c r="D14" s="21">
        <f t="shared" si="3"/>
        <v>1</v>
      </c>
      <c r="E14" t="e">
        <f ca="1" t="shared" si="4"/>
        <v>#REF!</v>
      </c>
      <c r="F14" s="21" t="str">
        <f t="shared" si="5"/>
        <v>RépComplexe3</v>
      </c>
      <c r="G14" s="21">
        <f ca="1" t="shared" si="7"/>
      </c>
      <c r="H14" s="20">
        <f ca="1" t="shared" si="8"/>
        <v>1</v>
      </c>
      <c r="I14" t="e">
        <f ca="1" t="shared" si="6"/>
        <v>#REF!</v>
      </c>
    </row>
    <row r="15" spans="1:9" ht="15" customHeight="1">
      <c r="A15" s="21" t="str">
        <f ca="1" t="shared" si="0"/>
        <v>C.02</v>
      </c>
      <c r="B15" s="21" t="str">
        <f t="shared" si="1"/>
        <v>C</v>
      </c>
      <c r="C15" s="21" t="str">
        <f t="shared" si="2"/>
        <v>Axe 1</v>
      </c>
      <c r="D15" s="21">
        <f t="shared" si="3"/>
        <v>1</v>
      </c>
      <c r="E15" t="e">
        <f ca="1" t="shared" si="4"/>
        <v>#REF!</v>
      </c>
      <c r="F15" s="21" t="str">
        <f t="shared" si="5"/>
        <v>RépComplexe3</v>
      </c>
      <c r="G15" s="21">
        <f ca="1" t="shared" si="7"/>
      </c>
      <c r="H15" s="20">
        <f ca="1" t="shared" si="8"/>
        <v>1</v>
      </c>
      <c r="I15" t="e">
        <f ca="1" t="shared" si="6"/>
        <v>#REF!</v>
      </c>
    </row>
    <row r="16" spans="1:9" ht="15" customHeight="1">
      <c r="A16" s="21" t="str">
        <f ca="1" t="shared" si="0"/>
        <v>C.03</v>
      </c>
      <c r="B16" s="21" t="str">
        <f t="shared" si="1"/>
        <v>C</v>
      </c>
      <c r="C16" s="21" t="str">
        <f t="shared" si="2"/>
        <v>Axe 1</v>
      </c>
      <c r="D16" s="21">
        <f t="shared" si="3"/>
        <v>1</v>
      </c>
      <c r="E16" t="e">
        <f ca="1" t="shared" si="4"/>
        <v>#REF!</v>
      </c>
      <c r="F16" s="21" t="str">
        <f t="shared" si="5"/>
        <v>RépSimple</v>
      </c>
      <c r="G16" s="21">
        <f ca="1" t="shared" si="7"/>
      </c>
      <c r="H16" s="20">
        <f ca="1" t="shared" si="8"/>
        <v>1</v>
      </c>
      <c r="I16" t="e">
        <f ca="1" t="shared" si="6"/>
        <v>#REF!</v>
      </c>
    </row>
    <row r="17" spans="1:9" ht="15" customHeight="1">
      <c r="A17" s="21" t="str">
        <f ca="1" t="shared" si="0"/>
        <v>C.04</v>
      </c>
      <c r="B17" s="21" t="str">
        <f t="shared" si="1"/>
        <v>C</v>
      </c>
      <c r="C17" s="21" t="str">
        <f t="shared" si="2"/>
        <v>Axe 1</v>
      </c>
      <c r="D17" s="21">
        <f t="shared" si="3"/>
        <v>1</v>
      </c>
      <c r="E17" t="e">
        <f ca="1" t="shared" si="4"/>
        <v>#REF!</v>
      </c>
      <c r="F17" s="21" t="str">
        <f t="shared" si="5"/>
        <v>RépSimple</v>
      </c>
      <c r="G17" s="21">
        <f ca="1" t="shared" si="7"/>
      </c>
      <c r="H17" s="20">
        <f ca="1" t="shared" si="8"/>
        <v>1</v>
      </c>
      <c r="I17" t="e">
        <f ca="1" t="shared" si="6"/>
        <v>#REF!</v>
      </c>
    </row>
    <row r="18" spans="1:9" ht="15" customHeight="1">
      <c r="A18" s="21" t="str">
        <f ca="1" t="shared" si="0"/>
        <v>C.05</v>
      </c>
      <c r="B18" s="21" t="str">
        <f t="shared" si="1"/>
        <v>C</v>
      </c>
      <c r="C18" s="21" t="str">
        <f t="shared" si="2"/>
        <v>Axe 1</v>
      </c>
      <c r="D18" s="21">
        <f t="shared" si="3"/>
        <v>1</v>
      </c>
      <c r="E18" t="e">
        <f ca="1" t="shared" si="4"/>
        <v>#REF!</v>
      </c>
      <c r="F18" s="21" t="str">
        <f t="shared" si="5"/>
        <v>RépComplexe3</v>
      </c>
      <c r="G18" s="21">
        <f ca="1" t="shared" si="7"/>
      </c>
      <c r="H18" s="20">
        <f ca="1" t="shared" si="8"/>
        <v>1</v>
      </c>
      <c r="I18" t="e">
        <f ca="1" t="shared" si="6"/>
        <v>#REF!</v>
      </c>
    </row>
    <row r="19" spans="1:9" ht="15" customHeight="1">
      <c r="A19" s="21" t="str">
        <f ca="1" t="shared" si="0"/>
        <v>C.06</v>
      </c>
      <c r="B19" s="21" t="str">
        <f t="shared" si="1"/>
        <v>C</v>
      </c>
      <c r="C19" s="21" t="str">
        <f t="shared" si="2"/>
        <v>Axe 1</v>
      </c>
      <c r="D19" s="21">
        <f t="shared" si="3"/>
        <v>1</v>
      </c>
      <c r="E19" t="e">
        <f ca="1" t="shared" si="4"/>
        <v>#REF!</v>
      </c>
      <c r="F19" s="21" t="str">
        <f t="shared" si="5"/>
        <v>RépSimple</v>
      </c>
      <c r="G19" s="21">
        <f ca="1" t="shared" si="7"/>
      </c>
      <c r="H19" s="20">
        <f ca="1" t="shared" si="8"/>
        <v>1</v>
      </c>
      <c r="I19" t="e">
        <f ca="1" t="shared" si="6"/>
        <v>#REF!</v>
      </c>
    </row>
    <row r="20" spans="1:9" ht="15" customHeight="1">
      <c r="A20" s="21" t="str">
        <f ca="1" t="shared" si="0"/>
        <v>C.07</v>
      </c>
      <c r="B20" s="21" t="str">
        <f t="shared" si="1"/>
        <v>C</v>
      </c>
      <c r="C20" s="21" t="str">
        <f t="shared" si="2"/>
        <v>Axe 1</v>
      </c>
      <c r="D20" s="21">
        <f t="shared" si="3"/>
        <v>1</v>
      </c>
      <c r="E20" t="e">
        <f ca="1" t="shared" si="4"/>
        <v>#REF!</v>
      </c>
      <c r="F20" s="21" t="str">
        <f t="shared" si="5"/>
        <v>RépComplexe3</v>
      </c>
      <c r="G20" s="21">
        <f ca="1" t="shared" si="7"/>
      </c>
      <c r="H20" s="20">
        <f ca="1" t="shared" si="8"/>
        <v>1</v>
      </c>
      <c r="I20" t="e">
        <f ca="1" t="shared" si="6"/>
        <v>#REF!</v>
      </c>
    </row>
    <row r="21" spans="1:9" ht="15" customHeight="1">
      <c r="A21" s="21" t="str">
        <f ca="1" t="shared" si="0"/>
        <v>C.08</v>
      </c>
      <c r="B21" s="21" t="str">
        <f t="shared" si="1"/>
        <v>C</v>
      </c>
      <c r="C21" s="21" t="str">
        <f t="shared" si="2"/>
        <v>Axe 1</v>
      </c>
      <c r="D21" s="21">
        <f t="shared" si="3"/>
        <v>1</v>
      </c>
      <c r="E21" t="e">
        <f ca="1" t="shared" si="4"/>
        <v>#REF!</v>
      </c>
      <c r="F21" s="21" t="str">
        <f t="shared" si="5"/>
        <v>RépSimple</v>
      </c>
      <c r="G21" s="21">
        <f ca="1" t="shared" si="7"/>
      </c>
      <c r="H21" s="20">
        <f ca="1" t="shared" si="8"/>
        <v>1</v>
      </c>
      <c r="I21" t="e">
        <f ca="1" t="shared" si="6"/>
        <v>#REF!</v>
      </c>
    </row>
    <row r="22" spans="1:9" ht="15" customHeight="1">
      <c r="A22" s="21" t="str">
        <f ca="1" t="shared" si="0"/>
        <v>C.09</v>
      </c>
      <c r="B22" s="21" t="str">
        <f t="shared" si="1"/>
        <v>C</v>
      </c>
      <c r="C22" s="21" t="str">
        <f t="shared" si="2"/>
        <v>Axe 1</v>
      </c>
      <c r="D22" s="21">
        <f t="shared" si="3"/>
        <v>1</v>
      </c>
      <c r="E22" t="e">
        <f ca="1" t="shared" si="4"/>
        <v>#REF!</v>
      </c>
      <c r="F22" s="21" t="str">
        <f t="shared" si="5"/>
        <v>RépComplexe3</v>
      </c>
      <c r="G22" s="21">
        <f ca="1" t="shared" si="7"/>
      </c>
      <c r="H22" s="20">
        <f ca="1" t="shared" si="8"/>
        <v>1</v>
      </c>
      <c r="I22" t="e">
        <f ca="1" t="shared" si="6"/>
        <v>#REF!</v>
      </c>
    </row>
    <row r="23" spans="1:9" ht="15" customHeight="1">
      <c r="A23" s="21" t="str">
        <f ca="1" t="shared" si="0"/>
        <v>C.10</v>
      </c>
      <c r="B23" s="21" t="str">
        <f t="shared" si="1"/>
        <v>C</v>
      </c>
      <c r="C23" s="21" t="str">
        <f t="shared" si="2"/>
        <v>Axe 1</v>
      </c>
      <c r="D23" s="21">
        <f t="shared" si="3"/>
        <v>1</v>
      </c>
      <c r="E23" t="e">
        <f ca="1" t="shared" si="4"/>
        <v>#REF!</v>
      </c>
      <c r="F23" s="21" t="str">
        <f t="shared" si="5"/>
        <v>RépSimple</v>
      </c>
      <c r="G23" s="21">
        <f ca="1" t="shared" si="7"/>
      </c>
      <c r="H23" s="20">
        <f ca="1" t="shared" si="8"/>
        <v>1</v>
      </c>
      <c r="I23" t="e">
        <f ca="1" t="shared" si="6"/>
        <v>#REF!</v>
      </c>
    </row>
    <row r="24" spans="1:9" ht="15" customHeight="1">
      <c r="A24" s="21" t="str">
        <f ca="1" t="shared" si="0"/>
        <v>C.11</v>
      </c>
      <c r="B24" s="21" t="str">
        <f t="shared" si="1"/>
        <v>C</v>
      </c>
      <c r="C24" s="21" t="str">
        <f t="shared" si="2"/>
        <v>Axe 1</v>
      </c>
      <c r="D24" s="21">
        <f t="shared" si="3"/>
        <v>1</v>
      </c>
      <c r="E24" t="e">
        <f ca="1" t="shared" si="4"/>
        <v>#REF!</v>
      </c>
      <c r="F24" s="21" t="str">
        <f t="shared" si="5"/>
        <v>RépComplexe3</v>
      </c>
      <c r="G24" s="21">
        <f ca="1" t="shared" si="7"/>
      </c>
      <c r="H24" s="20">
        <f ca="1" t="shared" si="8"/>
        <v>1</v>
      </c>
      <c r="I24" t="e">
        <f ca="1" t="shared" si="6"/>
        <v>#REF!</v>
      </c>
    </row>
    <row r="25" spans="1:9" ht="15" customHeight="1">
      <c r="A25" s="21" t="str">
        <f ca="1" t="shared" si="0"/>
        <v>D.01</v>
      </c>
      <c r="B25" s="21" t="str">
        <f t="shared" si="1"/>
        <v>D</v>
      </c>
      <c r="C25" s="21" t="str">
        <f t="shared" si="2"/>
        <v>Axe 1</v>
      </c>
      <c r="D25" s="21">
        <f t="shared" si="3"/>
        <v>1</v>
      </c>
      <c r="E25" t="e">
        <f ca="1" t="shared" si="4"/>
        <v>#REF!</v>
      </c>
      <c r="F25" s="21" t="str">
        <f t="shared" si="5"/>
        <v>RépSimple</v>
      </c>
      <c r="G25" s="21">
        <f ca="1" t="shared" si="7"/>
      </c>
      <c r="H25" s="20">
        <f ca="1" t="shared" si="8"/>
        <v>1</v>
      </c>
      <c r="I25" t="e">
        <f ca="1" t="shared" si="6"/>
        <v>#REF!</v>
      </c>
    </row>
    <row r="26" spans="1:9" ht="15" customHeight="1">
      <c r="A26" s="21" t="str">
        <f ca="1" t="shared" si="0"/>
        <v>D.02</v>
      </c>
      <c r="B26" s="21" t="str">
        <f t="shared" si="1"/>
        <v>D</v>
      </c>
      <c r="C26" s="21" t="str">
        <f t="shared" si="2"/>
        <v>Axe 1</v>
      </c>
      <c r="D26" s="21">
        <f t="shared" si="3"/>
        <v>1</v>
      </c>
      <c r="E26" t="e">
        <f ca="1" t="shared" si="4"/>
        <v>#REF!</v>
      </c>
      <c r="F26" s="21" t="str">
        <f t="shared" si="5"/>
        <v>RépComplexe3</v>
      </c>
      <c r="G26" s="21">
        <f ca="1" t="shared" si="7"/>
      </c>
      <c r="H26" s="20">
        <f ca="1" t="shared" si="8"/>
        <v>1</v>
      </c>
      <c r="I26" t="e">
        <f ca="1" t="shared" si="6"/>
        <v>#REF!</v>
      </c>
    </row>
    <row r="27" spans="1:9" ht="15" customHeight="1">
      <c r="A27" s="21" t="str">
        <f ca="1" t="shared" si="0"/>
        <v>D.03</v>
      </c>
      <c r="B27" s="21" t="str">
        <f t="shared" si="1"/>
        <v>D</v>
      </c>
      <c r="C27" s="21" t="str">
        <f t="shared" si="2"/>
        <v>Axe 1</v>
      </c>
      <c r="D27" s="21">
        <f t="shared" si="3"/>
        <v>1</v>
      </c>
      <c r="E27" t="e">
        <f ca="1" t="shared" si="4"/>
        <v>#REF!</v>
      </c>
      <c r="F27" s="21" t="str">
        <f t="shared" si="5"/>
        <v>RépSimple</v>
      </c>
      <c r="G27" s="21">
        <f ca="1" t="shared" si="7"/>
      </c>
      <c r="H27" s="20">
        <f ca="1" t="shared" si="8"/>
        <v>1</v>
      </c>
      <c r="I27" t="e">
        <f ca="1" t="shared" si="6"/>
        <v>#REF!</v>
      </c>
    </row>
    <row r="28" spans="1:9" ht="15" customHeight="1">
      <c r="A28" s="21" t="str">
        <f ca="1" t="shared" si="0"/>
        <v>D.04</v>
      </c>
      <c r="B28" s="21" t="str">
        <f t="shared" si="1"/>
        <v>D</v>
      </c>
      <c r="C28" s="21" t="str">
        <f t="shared" si="2"/>
        <v>Axe 1</v>
      </c>
      <c r="D28" s="21">
        <f t="shared" si="3"/>
        <v>1</v>
      </c>
      <c r="E28" t="e">
        <f ca="1" t="shared" si="4"/>
        <v>#REF!</v>
      </c>
      <c r="F28" s="21" t="str">
        <f t="shared" si="5"/>
        <v>RépComplexe3</v>
      </c>
      <c r="G28" s="21">
        <f ca="1" t="shared" si="7"/>
      </c>
      <c r="H28" s="20">
        <f ca="1" t="shared" si="8"/>
        <v>1</v>
      </c>
      <c r="I28" t="e">
        <f ca="1" t="shared" si="6"/>
        <v>#REF!</v>
      </c>
    </row>
    <row r="29" spans="1:9" ht="15" customHeight="1">
      <c r="A29" s="21" t="str">
        <f ca="1" t="shared" si="0"/>
        <v>D.05</v>
      </c>
      <c r="B29" s="21" t="str">
        <f t="shared" si="1"/>
        <v>D</v>
      </c>
      <c r="C29" s="21" t="str">
        <f t="shared" si="2"/>
        <v>Axe 1</v>
      </c>
      <c r="D29" s="21">
        <f t="shared" si="3"/>
        <v>1</v>
      </c>
      <c r="E29" t="e">
        <f ca="1" t="shared" si="4"/>
        <v>#REF!</v>
      </c>
      <c r="F29" s="21" t="str">
        <f t="shared" si="5"/>
        <v>RépSimple</v>
      </c>
      <c r="G29" s="21">
        <f ca="1" t="shared" si="7"/>
      </c>
      <c r="H29" s="20">
        <f ca="1" t="shared" si="8"/>
        <v>1</v>
      </c>
      <c r="I29" t="e">
        <f ca="1" t="shared" si="6"/>
        <v>#REF!</v>
      </c>
    </row>
    <row r="30" spans="1:9" ht="15" customHeight="1">
      <c r="A30" s="21" t="str">
        <f ca="1" t="shared" si="0"/>
        <v>D.06</v>
      </c>
      <c r="B30" s="21" t="str">
        <f t="shared" si="1"/>
        <v>D</v>
      </c>
      <c r="C30" s="21" t="str">
        <f t="shared" si="2"/>
        <v>Axe 1</v>
      </c>
      <c r="D30" s="21">
        <f t="shared" si="3"/>
        <v>1</v>
      </c>
      <c r="E30" t="e">
        <f ca="1" t="shared" si="4"/>
        <v>#REF!</v>
      </c>
      <c r="F30" s="21" t="str">
        <f t="shared" si="5"/>
        <v>RépComplexe3</v>
      </c>
      <c r="G30" s="21">
        <f ca="1" t="shared" si="7"/>
      </c>
      <c r="H30" s="20">
        <f ca="1" t="shared" si="8"/>
        <v>1</v>
      </c>
      <c r="I30" t="e">
        <f ca="1" t="shared" si="6"/>
        <v>#REF!</v>
      </c>
    </row>
    <row r="31" spans="1:9" ht="15" customHeight="1">
      <c r="A31" s="21" t="str">
        <f ca="1" t="shared" si="0"/>
        <v>D.07</v>
      </c>
      <c r="B31" s="21" t="str">
        <f t="shared" si="1"/>
        <v>D</v>
      </c>
      <c r="C31" s="21" t="str">
        <f t="shared" si="2"/>
        <v>Axe 1</v>
      </c>
      <c r="D31" s="21">
        <f t="shared" si="3"/>
        <v>1</v>
      </c>
      <c r="E31" t="e">
        <f ca="1" t="shared" si="4"/>
        <v>#REF!</v>
      </c>
      <c r="F31" s="21" t="str">
        <f t="shared" si="5"/>
        <v>RépSimple</v>
      </c>
      <c r="G31" s="21">
        <f ca="1" t="shared" si="7"/>
      </c>
      <c r="H31" s="20">
        <f ca="1" t="shared" si="8"/>
        <v>1</v>
      </c>
      <c r="I31" t="e">
        <f ca="1" t="shared" si="6"/>
        <v>#REF!</v>
      </c>
    </row>
    <row r="32" spans="1:9" ht="15" customHeight="1">
      <c r="A32" s="21" t="str">
        <f ca="1" t="shared" si="0"/>
        <v>D.08</v>
      </c>
      <c r="B32" s="21" t="str">
        <f t="shared" si="1"/>
        <v>D</v>
      </c>
      <c r="C32" s="21" t="str">
        <f t="shared" si="2"/>
        <v>Axe 1</v>
      </c>
      <c r="D32" s="21">
        <f t="shared" si="3"/>
        <v>1</v>
      </c>
      <c r="E32" t="e">
        <f ca="1" t="shared" si="4"/>
        <v>#REF!</v>
      </c>
      <c r="F32" s="21" t="str">
        <f t="shared" si="5"/>
        <v>RépComplexe3</v>
      </c>
      <c r="G32" s="21">
        <f ca="1" t="shared" si="7"/>
      </c>
      <c r="H32" s="20">
        <f ca="1" t="shared" si="8"/>
        <v>1</v>
      </c>
      <c r="I32" t="e">
        <f ca="1" t="shared" si="6"/>
        <v>#REF!</v>
      </c>
    </row>
    <row r="33" spans="1:9" ht="15" customHeight="1">
      <c r="A33" s="21" t="str">
        <f ca="1" t="shared" si="0"/>
        <v>D.09</v>
      </c>
      <c r="B33" s="21" t="str">
        <f t="shared" si="1"/>
        <v>D</v>
      </c>
      <c r="C33" s="21" t="str">
        <f t="shared" si="2"/>
        <v>Axe 1</v>
      </c>
      <c r="D33" s="21">
        <f t="shared" si="3"/>
        <v>1</v>
      </c>
      <c r="E33" t="e">
        <f ca="1" t="shared" si="4"/>
        <v>#REF!</v>
      </c>
      <c r="F33" s="21" t="str">
        <f t="shared" si="5"/>
        <v>RépComplexe3</v>
      </c>
      <c r="G33" s="21">
        <f ca="1" t="shared" si="7"/>
      </c>
      <c r="H33" s="20">
        <f ca="1" t="shared" si="8"/>
        <v>1</v>
      </c>
      <c r="I33" t="e">
        <f ca="1" t="shared" si="6"/>
        <v>#REF!</v>
      </c>
    </row>
    <row r="34" spans="1:9" ht="15" customHeight="1">
      <c r="A34" s="21" t="str">
        <f ca="1" t="shared" si="0"/>
        <v>D.10</v>
      </c>
      <c r="B34" s="21" t="str">
        <f aca="true" t="shared" si="9" ref="B34:B65">VLOOKUP(A34,RéfN4,2,FALSE)</f>
        <v>D</v>
      </c>
      <c r="C34" s="21" t="str">
        <f aca="true" t="shared" si="10" ref="C34:C65">IF(VLOOKUP(B34,RéfN3,2,FALSE)="","",VLOOKUP(B34,RéfN3,2,FALSE))</f>
        <v>Axe 1</v>
      </c>
      <c r="D34" s="21">
        <f t="shared" si="3"/>
        <v>1</v>
      </c>
      <c r="E34" t="e">
        <f aca="true" ca="1" t="shared" si="11" ref="E34:E65">IF(VLOOKUP($A34,INDIRECT(VLOOKUP($B34,RéfN3,4,FALSE)),3,FALSE)="","",VLOOKUP($A34,INDIRECT(VLOOKUP($B34,RéfN3,4,FALSE)),3,FALSE))</f>
        <v>#REF!</v>
      </c>
      <c r="F34" s="21" t="str">
        <f aca="true" t="shared" si="12" ref="F34:F65">VLOOKUP(A34,RéfN4,4,FALSE)</f>
        <v>RépComplexe3</v>
      </c>
      <c r="G34" s="21">
        <f ca="1" t="shared" si="7"/>
      </c>
      <c r="H34" s="20">
        <f ca="1" t="shared" si="8"/>
        <v>1</v>
      </c>
      <c r="I34" t="e">
        <f aca="true" ca="1" t="shared" si="13" ref="I34:I65">IF(VLOOKUP($A34,INDIRECT(VLOOKUP($B34,RéfN3,4,FALSE)),4,FALSE)="","",VLOOKUP($A34,INDIRECT(VLOOKUP($B34,RéfN3,4,FALSE)),4,FALSE))</f>
        <v>#REF!</v>
      </c>
    </row>
    <row r="35" spans="1:9" ht="15" customHeight="1">
      <c r="A35" s="21" t="str">
        <f ca="1" t="shared" si="0"/>
        <v>E.01</v>
      </c>
      <c r="B35" s="21" t="str">
        <f t="shared" si="9"/>
        <v>E</v>
      </c>
      <c r="C35" s="21" t="str">
        <f t="shared" si="10"/>
        <v>Axe 1</v>
      </c>
      <c r="D35" s="21">
        <f t="shared" si="3"/>
        <v>1</v>
      </c>
      <c r="E35" t="e">
        <f ca="1" t="shared" si="11"/>
        <v>#REF!</v>
      </c>
      <c r="F35" s="21" t="str">
        <f t="shared" si="12"/>
        <v>RépSimple</v>
      </c>
      <c r="G35" s="21">
        <f ca="1" t="shared" si="7"/>
      </c>
      <c r="H35" s="20">
        <f ca="1" t="shared" si="8"/>
        <v>1</v>
      </c>
      <c r="I35" t="e">
        <f ca="1" t="shared" si="13"/>
        <v>#REF!</v>
      </c>
    </row>
    <row r="36" spans="1:9" ht="15" customHeight="1">
      <c r="A36" s="21" t="str">
        <f ca="1" t="shared" si="0"/>
        <v>E.02</v>
      </c>
      <c r="B36" s="21" t="str">
        <f t="shared" si="9"/>
        <v>E</v>
      </c>
      <c r="C36" s="21" t="str">
        <f t="shared" si="10"/>
        <v>Axe 1</v>
      </c>
      <c r="D36" s="21">
        <f t="shared" si="3"/>
        <v>1</v>
      </c>
      <c r="E36" t="e">
        <f ca="1" t="shared" si="11"/>
        <v>#REF!</v>
      </c>
      <c r="F36" s="21" t="str">
        <f t="shared" si="12"/>
        <v>RépComplexe3</v>
      </c>
      <c r="G36" s="21">
        <f ca="1" t="shared" si="7"/>
      </c>
      <c r="H36" s="20">
        <f ca="1" t="shared" si="8"/>
        <v>1</v>
      </c>
      <c r="I36" t="e">
        <f ca="1" t="shared" si="13"/>
        <v>#REF!</v>
      </c>
    </row>
    <row r="37" spans="1:9" ht="15" customHeight="1">
      <c r="A37" s="21" t="str">
        <f ca="1" t="shared" si="0"/>
        <v>E.03</v>
      </c>
      <c r="B37" s="21" t="str">
        <f t="shared" si="9"/>
        <v>E</v>
      </c>
      <c r="C37" s="21" t="str">
        <f t="shared" si="10"/>
        <v>Axe 1</v>
      </c>
      <c r="D37" s="21">
        <f t="shared" si="3"/>
        <v>1</v>
      </c>
      <c r="E37" t="e">
        <f ca="1" t="shared" si="11"/>
        <v>#REF!</v>
      </c>
      <c r="F37" s="21" t="str">
        <f t="shared" si="12"/>
        <v>RépComplexe3</v>
      </c>
      <c r="G37" s="21">
        <f ca="1" t="shared" si="7"/>
      </c>
      <c r="H37" s="20">
        <f ca="1" t="shared" si="8"/>
        <v>1</v>
      </c>
      <c r="I37" t="e">
        <f ca="1" t="shared" si="13"/>
        <v>#REF!</v>
      </c>
    </row>
    <row r="38" spans="1:9" ht="15" customHeight="1">
      <c r="A38" s="21" t="str">
        <f ca="1" t="shared" si="0"/>
        <v>E.04</v>
      </c>
      <c r="B38" s="21" t="str">
        <f t="shared" si="9"/>
        <v>E</v>
      </c>
      <c r="C38" s="21" t="str">
        <f t="shared" si="10"/>
        <v>Axe 1</v>
      </c>
      <c r="D38" s="21">
        <f t="shared" si="3"/>
        <v>1</v>
      </c>
      <c r="E38" t="e">
        <f ca="1" t="shared" si="11"/>
        <v>#REF!</v>
      </c>
      <c r="F38" s="21" t="str">
        <f t="shared" si="12"/>
        <v>RépSimple</v>
      </c>
      <c r="G38" s="21">
        <f ca="1" t="shared" si="7"/>
      </c>
      <c r="H38" s="20">
        <f ca="1" t="shared" si="8"/>
        <v>1</v>
      </c>
      <c r="I38" t="e">
        <f ca="1" t="shared" si="13"/>
        <v>#REF!</v>
      </c>
    </row>
    <row r="39" spans="1:9" ht="15" customHeight="1">
      <c r="A39" s="21" t="str">
        <f ca="1" t="shared" si="0"/>
        <v>E.05</v>
      </c>
      <c r="B39" s="21" t="str">
        <f t="shared" si="9"/>
        <v>E</v>
      </c>
      <c r="C39" s="21" t="str">
        <f t="shared" si="10"/>
        <v>Axe 1</v>
      </c>
      <c r="D39" s="21">
        <f t="shared" si="3"/>
        <v>1</v>
      </c>
      <c r="E39" t="e">
        <f ca="1" t="shared" si="11"/>
        <v>#REF!</v>
      </c>
      <c r="F39" s="21" t="str">
        <f t="shared" si="12"/>
        <v>RépSimple</v>
      </c>
      <c r="G39" s="21">
        <f ca="1" t="shared" si="7"/>
      </c>
      <c r="H39" s="20">
        <f ca="1" t="shared" si="8"/>
        <v>1</v>
      </c>
      <c r="I39" t="e">
        <f ca="1" t="shared" si="13"/>
        <v>#REF!</v>
      </c>
    </row>
    <row r="40" spans="1:9" ht="15" customHeight="1">
      <c r="A40" s="21" t="str">
        <f ca="1" t="shared" si="0"/>
        <v>E.06</v>
      </c>
      <c r="B40" s="21" t="str">
        <f t="shared" si="9"/>
        <v>E</v>
      </c>
      <c r="C40" s="21" t="str">
        <f t="shared" si="10"/>
        <v>Axe 1</v>
      </c>
      <c r="D40" s="21">
        <f t="shared" si="3"/>
        <v>1</v>
      </c>
      <c r="E40" t="e">
        <f ca="1" t="shared" si="11"/>
        <v>#REF!</v>
      </c>
      <c r="F40" s="21" t="str">
        <f t="shared" si="12"/>
        <v>RépSimple</v>
      </c>
      <c r="G40" s="21">
        <f ca="1" t="shared" si="7"/>
      </c>
      <c r="H40" s="20">
        <f ca="1" t="shared" si="8"/>
        <v>1</v>
      </c>
      <c r="I40" t="e">
        <f ca="1" t="shared" si="13"/>
        <v>#REF!</v>
      </c>
    </row>
    <row r="41" spans="1:9" ht="15" customHeight="1">
      <c r="A41" s="21" t="str">
        <f ca="1" t="shared" si="0"/>
        <v>E.07</v>
      </c>
      <c r="B41" s="21" t="str">
        <f t="shared" si="9"/>
        <v>E</v>
      </c>
      <c r="C41" s="21" t="str">
        <f t="shared" si="10"/>
        <v>Axe 1</v>
      </c>
      <c r="D41" s="21">
        <f t="shared" si="3"/>
        <v>1</v>
      </c>
      <c r="E41" t="e">
        <f ca="1" t="shared" si="11"/>
        <v>#REF!</v>
      </c>
      <c r="F41" s="21" t="str">
        <f t="shared" si="12"/>
        <v>RépSimple</v>
      </c>
      <c r="G41" s="21">
        <f ca="1" t="shared" si="7"/>
      </c>
      <c r="H41" s="20">
        <f ca="1" t="shared" si="8"/>
        <v>1</v>
      </c>
      <c r="I41" t="e">
        <f ca="1" t="shared" si="13"/>
        <v>#REF!</v>
      </c>
    </row>
    <row r="42" spans="1:9" ht="15" customHeight="1">
      <c r="A42" s="21" t="str">
        <f ca="1" t="shared" si="0"/>
        <v>E.08</v>
      </c>
      <c r="B42" s="21" t="str">
        <f t="shared" si="9"/>
        <v>E</v>
      </c>
      <c r="C42" s="21" t="str">
        <f t="shared" si="10"/>
        <v>Axe 1</v>
      </c>
      <c r="D42" s="21">
        <f t="shared" si="3"/>
        <v>1</v>
      </c>
      <c r="E42" t="e">
        <f ca="1" t="shared" si="11"/>
        <v>#REF!</v>
      </c>
      <c r="F42" s="21" t="str">
        <f t="shared" si="12"/>
        <v>RépSimple</v>
      </c>
      <c r="G42" s="21">
        <f ca="1" t="shared" si="7"/>
      </c>
      <c r="H42" s="20">
        <f ca="1" t="shared" si="8"/>
        <v>1</v>
      </c>
      <c r="I42" t="e">
        <f ca="1" t="shared" si="13"/>
        <v>#REF!</v>
      </c>
    </row>
    <row r="43" spans="1:9" ht="15" customHeight="1">
      <c r="A43" s="21" t="str">
        <f ca="1" t="shared" si="0"/>
        <v>F.01</v>
      </c>
      <c r="B43" s="21" t="str">
        <f t="shared" si="9"/>
        <v>F</v>
      </c>
      <c r="C43" s="21" t="str">
        <f t="shared" si="10"/>
        <v>Axe 2</v>
      </c>
      <c r="D43" s="21">
        <f t="shared" si="3"/>
        <v>1</v>
      </c>
      <c r="E43" t="e">
        <f ca="1" t="shared" si="11"/>
        <v>#REF!</v>
      </c>
      <c r="F43" s="21" t="str">
        <f t="shared" si="12"/>
        <v>RépSimple</v>
      </c>
      <c r="G43" s="21">
        <f ca="1" t="shared" si="7"/>
      </c>
      <c r="H43" s="20">
        <f ca="1" t="shared" si="8"/>
        <v>1</v>
      </c>
      <c r="I43" t="e">
        <f ca="1" t="shared" si="13"/>
        <v>#REF!</v>
      </c>
    </row>
    <row r="44" spans="1:9" ht="15" customHeight="1">
      <c r="A44" s="21" t="str">
        <f ca="1" t="shared" si="0"/>
        <v>F.02</v>
      </c>
      <c r="B44" s="21" t="str">
        <f t="shared" si="9"/>
        <v>F</v>
      </c>
      <c r="C44" s="21" t="str">
        <f t="shared" si="10"/>
        <v>Axe 2</v>
      </c>
      <c r="D44" s="21">
        <f t="shared" si="3"/>
        <v>1</v>
      </c>
      <c r="E44" t="e">
        <f ca="1" t="shared" si="11"/>
        <v>#REF!</v>
      </c>
      <c r="F44" s="21" t="str">
        <f t="shared" si="12"/>
        <v>RépSimple</v>
      </c>
      <c r="G44" s="21">
        <f ca="1" t="shared" si="7"/>
      </c>
      <c r="H44" s="20">
        <f ca="1" t="shared" si="8"/>
        <v>1</v>
      </c>
      <c r="I44" t="e">
        <f ca="1" t="shared" si="13"/>
        <v>#REF!</v>
      </c>
    </row>
    <row r="45" spans="1:9" ht="15" customHeight="1">
      <c r="A45" s="21" t="str">
        <f ca="1" t="shared" si="0"/>
        <v>F.03</v>
      </c>
      <c r="B45" s="21" t="str">
        <f t="shared" si="9"/>
        <v>F</v>
      </c>
      <c r="C45" s="21" t="str">
        <f t="shared" si="10"/>
        <v>Axe 2</v>
      </c>
      <c r="D45" s="21">
        <f t="shared" si="3"/>
        <v>1</v>
      </c>
      <c r="E45" t="e">
        <f ca="1" t="shared" si="11"/>
        <v>#REF!</v>
      </c>
      <c r="F45" s="21" t="str">
        <f t="shared" si="12"/>
        <v>RépComplexe3</v>
      </c>
      <c r="G45" s="21">
        <f ca="1" t="shared" si="7"/>
      </c>
      <c r="H45" s="20">
        <f ca="1" t="shared" si="8"/>
        <v>1</v>
      </c>
      <c r="I45" t="e">
        <f ca="1" t="shared" si="13"/>
        <v>#REF!</v>
      </c>
    </row>
    <row r="46" spans="1:9" ht="15" customHeight="1">
      <c r="A46" s="21" t="str">
        <f ca="1" t="shared" si="0"/>
        <v>G.01</v>
      </c>
      <c r="B46" s="21" t="str">
        <f t="shared" si="9"/>
        <v>G</v>
      </c>
      <c r="C46" s="21" t="str">
        <f t="shared" si="10"/>
        <v>Axe 2</v>
      </c>
      <c r="D46" s="21">
        <f t="shared" si="3"/>
        <v>1</v>
      </c>
      <c r="E46" t="e">
        <f ca="1" t="shared" si="11"/>
        <v>#REF!</v>
      </c>
      <c r="F46" s="21" t="str">
        <f t="shared" si="12"/>
        <v>RépComplexe3</v>
      </c>
      <c r="G46" s="21">
        <f ca="1" t="shared" si="7"/>
      </c>
      <c r="H46" s="20">
        <f ca="1" t="shared" si="8"/>
        <v>1</v>
      </c>
      <c r="I46" t="e">
        <f ca="1" t="shared" si="13"/>
        <v>#REF!</v>
      </c>
    </row>
    <row r="47" spans="1:9" ht="15" customHeight="1">
      <c r="A47" s="21" t="str">
        <f ca="1" t="shared" si="0"/>
        <v>G.02</v>
      </c>
      <c r="B47" s="21" t="str">
        <f t="shared" si="9"/>
        <v>G</v>
      </c>
      <c r="C47" s="21" t="str">
        <f t="shared" si="10"/>
        <v>Axe 2</v>
      </c>
      <c r="D47" s="21">
        <f t="shared" si="3"/>
        <v>1</v>
      </c>
      <c r="E47" t="e">
        <f ca="1" t="shared" si="11"/>
        <v>#REF!</v>
      </c>
      <c r="F47" s="21" t="str">
        <f t="shared" si="12"/>
        <v>RépSimple</v>
      </c>
      <c r="G47" s="21">
        <f ca="1" t="shared" si="7"/>
      </c>
      <c r="H47" s="20">
        <f ca="1" t="shared" si="8"/>
        <v>1</v>
      </c>
      <c r="I47" t="e">
        <f ca="1" t="shared" si="13"/>
        <v>#REF!</v>
      </c>
    </row>
    <row r="48" spans="1:9" ht="15" customHeight="1">
      <c r="A48" s="21" t="str">
        <f ca="1" t="shared" si="0"/>
        <v>G.03</v>
      </c>
      <c r="B48" s="21" t="str">
        <f t="shared" si="9"/>
        <v>G</v>
      </c>
      <c r="C48" s="21" t="str">
        <f t="shared" si="10"/>
        <v>Axe 2</v>
      </c>
      <c r="D48" s="21">
        <f t="shared" si="3"/>
        <v>1</v>
      </c>
      <c r="E48" t="e">
        <f ca="1" t="shared" si="11"/>
        <v>#REF!</v>
      </c>
      <c r="F48" s="21" t="str">
        <f t="shared" si="12"/>
        <v>RépComplexe3</v>
      </c>
      <c r="G48" s="21">
        <f ca="1" t="shared" si="7"/>
      </c>
      <c r="H48" s="20">
        <f ca="1" t="shared" si="8"/>
        <v>1</v>
      </c>
      <c r="I48" t="e">
        <f ca="1" t="shared" si="13"/>
        <v>#REF!</v>
      </c>
    </row>
    <row r="49" spans="1:9" ht="15" customHeight="1">
      <c r="A49" s="21" t="str">
        <f ca="1" t="shared" si="0"/>
        <v>G.04</v>
      </c>
      <c r="B49" s="21" t="str">
        <f t="shared" si="9"/>
        <v>G</v>
      </c>
      <c r="C49" s="21" t="str">
        <f t="shared" si="10"/>
        <v>Axe 2</v>
      </c>
      <c r="D49" s="21">
        <f t="shared" si="3"/>
        <v>1</v>
      </c>
      <c r="E49" t="e">
        <f ca="1" t="shared" si="11"/>
        <v>#REF!</v>
      </c>
      <c r="F49" s="21" t="str">
        <f t="shared" si="12"/>
        <v>RépSimple</v>
      </c>
      <c r="G49" s="21">
        <f ca="1" t="shared" si="7"/>
      </c>
      <c r="H49" s="20">
        <f ca="1" t="shared" si="8"/>
        <v>1</v>
      </c>
      <c r="I49" t="e">
        <f ca="1" t="shared" si="13"/>
        <v>#REF!</v>
      </c>
    </row>
    <row r="50" spans="1:9" ht="15" customHeight="1">
      <c r="A50" s="21" t="str">
        <f ca="1" t="shared" si="0"/>
        <v>G.05</v>
      </c>
      <c r="B50" s="21" t="str">
        <f t="shared" si="9"/>
        <v>G</v>
      </c>
      <c r="C50" s="21" t="str">
        <f t="shared" si="10"/>
        <v>Axe 2</v>
      </c>
      <c r="D50" s="21">
        <f t="shared" si="3"/>
        <v>1</v>
      </c>
      <c r="E50" t="e">
        <f ca="1" t="shared" si="11"/>
        <v>#REF!</v>
      </c>
      <c r="F50" s="21" t="str">
        <f t="shared" si="12"/>
        <v>RépSimple</v>
      </c>
      <c r="G50" s="21">
        <f ca="1" t="shared" si="7"/>
      </c>
      <c r="H50" s="20">
        <f ca="1" t="shared" si="8"/>
        <v>1</v>
      </c>
      <c r="I50" t="e">
        <f ca="1" t="shared" si="13"/>
        <v>#REF!</v>
      </c>
    </row>
    <row r="51" spans="1:9" ht="15" customHeight="1">
      <c r="A51" s="21" t="str">
        <f ca="1" t="shared" si="0"/>
        <v>H.01</v>
      </c>
      <c r="B51" s="21" t="str">
        <f t="shared" si="9"/>
        <v>H</v>
      </c>
      <c r="C51" s="21" t="str">
        <f t="shared" si="10"/>
        <v>Axe 2</v>
      </c>
      <c r="D51" s="21">
        <f t="shared" si="3"/>
        <v>1</v>
      </c>
      <c r="E51" t="e">
        <f ca="1" t="shared" si="11"/>
        <v>#REF!</v>
      </c>
      <c r="F51" s="21" t="str">
        <f t="shared" si="12"/>
        <v>RépSimple</v>
      </c>
      <c r="G51" s="21">
        <f ca="1" t="shared" si="7"/>
      </c>
      <c r="H51" s="20">
        <f ca="1" t="shared" si="8"/>
        <v>1</v>
      </c>
      <c r="I51" t="e">
        <f ca="1" t="shared" si="13"/>
        <v>#REF!</v>
      </c>
    </row>
    <row r="52" spans="1:9" ht="15" customHeight="1">
      <c r="A52" s="21" t="str">
        <f ca="1" t="shared" si="0"/>
        <v>H.02</v>
      </c>
      <c r="B52" s="21" t="str">
        <f t="shared" si="9"/>
        <v>H</v>
      </c>
      <c r="C52" s="21" t="str">
        <f t="shared" si="10"/>
        <v>Axe 2</v>
      </c>
      <c r="D52" s="21">
        <f t="shared" si="3"/>
        <v>1</v>
      </c>
      <c r="E52" t="e">
        <f ca="1" t="shared" si="11"/>
        <v>#REF!</v>
      </c>
      <c r="F52" s="21" t="str">
        <f t="shared" si="12"/>
        <v>RépSimple</v>
      </c>
      <c r="G52" s="21">
        <f ca="1" t="shared" si="7"/>
      </c>
      <c r="H52" s="20">
        <f ca="1" t="shared" si="8"/>
        <v>1</v>
      </c>
      <c r="I52" t="e">
        <f ca="1" t="shared" si="13"/>
        <v>#REF!</v>
      </c>
    </row>
    <row r="53" spans="1:9" ht="15" customHeight="1">
      <c r="A53" s="21" t="str">
        <f ca="1" t="shared" si="0"/>
        <v>H.03</v>
      </c>
      <c r="B53" s="21" t="str">
        <f t="shared" si="9"/>
        <v>H</v>
      </c>
      <c r="C53" s="21" t="str">
        <f t="shared" si="10"/>
        <v>Axe 2</v>
      </c>
      <c r="D53" s="21">
        <f t="shared" si="3"/>
        <v>1</v>
      </c>
      <c r="E53" t="e">
        <f ca="1" t="shared" si="11"/>
        <v>#REF!</v>
      </c>
      <c r="F53" s="21" t="str">
        <f t="shared" si="12"/>
        <v>RépComplexe3</v>
      </c>
      <c r="G53" s="21">
        <f ca="1" t="shared" si="7"/>
      </c>
      <c r="H53" s="20">
        <f ca="1" t="shared" si="8"/>
        <v>1</v>
      </c>
      <c r="I53" t="e">
        <f ca="1" t="shared" si="13"/>
        <v>#REF!</v>
      </c>
    </row>
    <row r="54" spans="1:9" ht="15" customHeight="1">
      <c r="A54" s="21" t="str">
        <f ca="1" t="shared" si="0"/>
        <v>H.04</v>
      </c>
      <c r="B54" s="21" t="str">
        <f t="shared" si="9"/>
        <v>H</v>
      </c>
      <c r="C54" s="21" t="str">
        <f t="shared" si="10"/>
        <v>Axe 2</v>
      </c>
      <c r="D54" s="21">
        <f t="shared" si="3"/>
        <v>1</v>
      </c>
      <c r="E54" t="e">
        <f ca="1" t="shared" si="11"/>
        <v>#REF!</v>
      </c>
      <c r="F54" s="21" t="str">
        <f t="shared" si="12"/>
        <v>RépSimple</v>
      </c>
      <c r="G54" s="21">
        <f ca="1" t="shared" si="7"/>
      </c>
      <c r="H54" s="20">
        <f ca="1" t="shared" si="8"/>
        <v>1</v>
      </c>
      <c r="I54" t="e">
        <f ca="1" t="shared" si="13"/>
        <v>#REF!</v>
      </c>
    </row>
    <row r="55" spans="1:9" ht="15" customHeight="1">
      <c r="A55" s="21" t="str">
        <f ca="1" t="shared" si="0"/>
        <v>H.05</v>
      </c>
      <c r="B55" s="21" t="str">
        <f t="shared" si="9"/>
        <v>H</v>
      </c>
      <c r="C55" s="21" t="str">
        <f t="shared" si="10"/>
        <v>Axe 2</v>
      </c>
      <c r="D55" s="21">
        <f t="shared" si="3"/>
        <v>1</v>
      </c>
      <c r="E55" t="e">
        <f ca="1" t="shared" si="11"/>
        <v>#REF!</v>
      </c>
      <c r="F55" s="21" t="str">
        <f t="shared" si="12"/>
        <v>RépSimple</v>
      </c>
      <c r="G55" s="21">
        <f ca="1" t="shared" si="7"/>
      </c>
      <c r="H55" s="20">
        <f ca="1" t="shared" si="8"/>
        <v>1</v>
      </c>
      <c r="I55" t="e">
        <f ca="1" t="shared" si="13"/>
        <v>#REF!</v>
      </c>
    </row>
    <row r="56" spans="1:9" ht="15" customHeight="1">
      <c r="A56" s="21" t="str">
        <f ca="1" t="shared" si="0"/>
        <v>H.06</v>
      </c>
      <c r="B56" s="21" t="str">
        <f t="shared" si="9"/>
        <v>H</v>
      </c>
      <c r="C56" s="21" t="str">
        <f t="shared" si="10"/>
        <v>Axe 2</v>
      </c>
      <c r="D56" s="21">
        <f t="shared" si="3"/>
        <v>1</v>
      </c>
      <c r="E56" t="e">
        <f ca="1" t="shared" si="11"/>
        <v>#REF!</v>
      </c>
      <c r="F56" s="21" t="str">
        <f t="shared" si="12"/>
        <v>RépComplexe3</v>
      </c>
      <c r="G56" s="21">
        <f ca="1" t="shared" si="7"/>
      </c>
      <c r="H56" s="20">
        <f ca="1" t="shared" si="8"/>
        <v>1</v>
      </c>
      <c r="I56" t="e">
        <f ca="1" t="shared" si="13"/>
        <v>#REF!</v>
      </c>
    </row>
    <row r="57" spans="1:9" ht="15" customHeight="1">
      <c r="A57" s="21" t="str">
        <f ca="1" t="shared" si="0"/>
        <v>I.01</v>
      </c>
      <c r="B57" s="21" t="str">
        <f t="shared" si="9"/>
        <v>I</v>
      </c>
      <c r="C57" s="21" t="str">
        <f t="shared" si="10"/>
        <v>Axe 3</v>
      </c>
      <c r="D57" s="21">
        <f t="shared" si="3"/>
        <v>2</v>
      </c>
      <c r="E57" t="e">
        <f ca="1" t="shared" si="11"/>
        <v>#REF!</v>
      </c>
      <c r="F57" s="21" t="str">
        <f t="shared" si="12"/>
        <v>RépComplexe3</v>
      </c>
      <c r="G57" s="21">
        <f ca="1" t="shared" si="7"/>
      </c>
      <c r="H57" s="20">
        <f ca="1" t="shared" si="8"/>
        <v>1</v>
      </c>
      <c r="I57" t="e">
        <f ca="1" t="shared" si="13"/>
        <v>#REF!</v>
      </c>
    </row>
    <row r="58" spans="1:9" ht="15" customHeight="1">
      <c r="A58" s="21" t="str">
        <f ca="1" t="shared" si="0"/>
        <v>I.02</v>
      </c>
      <c r="B58" s="21" t="str">
        <f t="shared" si="9"/>
        <v>I</v>
      </c>
      <c r="C58" s="21" t="str">
        <f t="shared" si="10"/>
        <v>Axe 3</v>
      </c>
      <c r="D58" s="21">
        <f t="shared" si="3"/>
        <v>2</v>
      </c>
      <c r="E58" t="e">
        <f ca="1" t="shared" si="11"/>
        <v>#REF!</v>
      </c>
      <c r="F58" s="21" t="str">
        <f t="shared" si="12"/>
        <v>RépComplexe3</v>
      </c>
      <c r="G58" s="21">
        <f ca="1" t="shared" si="7"/>
      </c>
      <c r="H58" s="20">
        <f ca="1" t="shared" si="8"/>
        <v>1</v>
      </c>
      <c r="I58" t="e">
        <f ca="1" t="shared" si="13"/>
        <v>#REF!</v>
      </c>
    </row>
    <row r="59" spans="1:9" ht="15" customHeight="1">
      <c r="A59" s="21" t="str">
        <f ca="1" t="shared" si="0"/>
        <v>I.03</v>
      </c>
      <c r="B59" s="21" t="str">
        <f t="shared" si="9"/>
        <v>I</v>
      </c>
      <c r="C59" s="21" t="str">
        <f t="shared" si="10"/>
        <v>Axe 3</v>
      </c>
      <c r="D59" s="21">
        <f t="shared" si="3"/>
        <v>2</v>
      </c>
      <c r="E59" t="e">
        <f ca="1" t="shared" si="11"/>
        <v>#REF!</v>
      </c>
      <c r="F59" s="21" t="str">
        <f t="shared" si="12"/>
        <v>RépSimple</v>
      </c>
      <c r="G59" s="21">
        <f ca="1" t="shared" si="7"/>
      </c>
      <c r="H59" s="20">
        <f ca="1" t="shared" si="8"/>
        <v>1</v>
      </c>
      <c r="I59" t="e">
        <f ca="1" t="shared" si="13"/>
        <v>#REF!</v>
      </c>
    </row>
    <row r="60" spans="1:9" ht="15" customHeight="1">
      <c r="A60" s="21" t="str">
        <f ca="1" t="shared" si="0"/>
        <v>I.04</v>
      </c>
      <c r="B60" s="21" t="str">
        <f t="shared" si="9"/>
        <v>I</v>
      </c>
      <c r="C60" s="21" t="str">
        <f t="shared" si="10"/>
        <v>Axe 3</v>
      </c>
      <c r="D60" s="21">
        <f t="shared" si="3"/>
        <v>2</v>
      </c>
      <c r="E60" t="e">
        <f ca="1" t="shared" si="11"/>
        <v>#REF!</v>
      </c>
      <c r="F60" s="21" t="str">
        <f t="shared" si="12"/>
        <v>RépSimple</v>
      </c>
      <c r="G60" s="21">
        <f ca="1" t="shared" si="7"/>
      </c>
      <c r="H60" s="20">
        <f ca="1" t="shared" si="8"/>
        <v>1</v>
      </c>
      <c r="I60" t="e">
        <f ca="1" t="shared" si="13"/>
        <v>#REF!</v>
      </c>
    </row>
    <row r="61" spans="1:9" ht="15" customHeight="1">
      <c r="A61" s="21" t="str">
        <f ca="1" t="shared" si="0"/>
        <v>I.05</v>
      </c>
      <c r="B61" s="21" t="str">
        <f t="shared" si="9"/>
        <v>I</v>
      </c>
      <c r="C61" s="21" t="str">
        <f t="shared" si="10"/>
        <v>Axe 3</v>
      </c>
      <c r="D61" s="21">
        <f t="shared" si="3"/>
        <v>2</v>
      </c>
      <c r="E61" t="e">
        <f ca="1" t="shared" si="11"/>
        <v>#REF!</v>
      </c>
      <c r="F61" s="21" t="str">
        <f t="shared" si="12"/>
        <v>RépSimple</v>
      </c>
      <c r="G61" s="21">
        <f ca="1" t="shared" si="7"/>
      </c>
      <c r="H61" s="20">
        <f ca="1" t="shared" si="8"/>
        <v>1</v>
      </c>
      <c r="I61" t="e">
        <f ca="1" t="shared" si="13"/>
        <v>#REF!</v>
      </c>
    </row>
    <row r="62" spans="1:9" ht="15" customHeight="1">
      <c r="A62" s="21" t="str">
        <f ca="1" t="shared" si="0"/>
        <v>I.06</v>
      </c>
      <c r="B62" s="21" t="str">
        <f t="shared" si="9"/>
        <v>I</v>
      </c>
      <c r="C62" s="21" t="str">
        <f t="shared" si="10"/>
        <v>Axe 3</v>
      </c>
      <c r="D62" s="21">
        <f t="shared" si="3"/>
        <v>2</v>
      </c>
      <c r="E62" t="e">
        <f ca="1" t="shared" si="11"/>
        <v>#REF!</v>
      </c>
      <c r="F62" s="21" t="str">
        <f t="shared" si="12"/>
        <v>RépSimple</v>
      </c>
      <c r="G62" s="21">
        <f ca="1" t="shared" si="7"/>
      </c>
      <c r="H62" s="20">
        <f ca="1" t="shared" si="8"/>
        <v>1</v>
      </c>
      <c r="I62" t="e">
        <f ca="1" t="shared" si="13"/>
        <v>#REF!</v>
      </c>
    </row>
    <row r="63" spans="1:9" ht="15" customHeight="1">
      <c r="A63" s="21" t="str">
        <f ca="1" t="shared" si="0"/>
        <v>I.07</v>
      </c>
      <c r="B63" s="21" t="str">
        <f t="shared" si="9"/>
        <v>I</v>
      </c>
      <c r="C63" s="21" t="str">
        <f t="shared" si="10"/>
        <v>Axe 3</v>
      </c>
      <c r="D63" s="21">
        <f t="shared" si="3"/>
        <v>2</v>
      </c>
      <c r="E63" t="e">
        <f ca="1" t="shared" si="11"/>
        <v>#REF!</v>
      </c>
      <c r="F63" s="21" t="str">
        <f t="shared" si="12"/>
        <v>RépSimple</v>
      </c>
      <c r="G63" s="21">
        <f ca="1" t="shared" si="7"/>
      </c>
      <c r="H63" s="20">
        <f ca="1" t="shared" si="8"/>
        <v>1</v>
      </c>
      <c r="I63" t="e">
        <f ca="1" t="shared" si="13"/>
        <v>#REF!</v>
      </c>
    </row>
    <row r="64" spans="1:9" ht="15" customHeight="1">
      <c r="A64" s="21" t="str">
        <f ca="1" t="shared" si="0"/>
        <v>I.08</v>
      </c>
      <c r="B64" s="21" t="str">
        <f t="shared" si="9"/>
        <v>I</v>
      </c>
      <c r="C64" s="21" t="str">
        <f t="shared" si="10"/>
        <v>Axe 3</v>
      </c>
      <c r="D64" s="21">
        <f t="shared" si="3"/>
        <v>2</v>
      </c>
      <c r="E64" t="e">
        <f ca="1" t="shared" si="11"/>
        <v>#REF!</v>
      </c>
      <c r="F64" s="21" t="str">
        <f t="shared" si="12"/>
        <v>RépSimple</v>
      </c>
      <c r="G64" s="21">
        <f ca="1" t="shared" si="7"/>
      </c>
      <c r="H64" s="20">
        <f ca="1" t="shared" si="8"/>
        <v>1</v>
      </c>
      <c r="I64" t="e">
        <f ca="1" t="shared" si="13"/>
        <v>#REF!</v>
      </c>
    </row>
    <row r="65" spans="1:9" ht="15" customHeight="1">
      <c r="A65" s="21" t="str">
        <f ca="1" t="shared" si="0"/>
        <v>J.01</v>
      </c>
      <c r="B65" s="21" t="str">
        <f t="shared" si="9"/>
        <v>J</v>
      </c>
      <c r="C65" s="21" t="str">
        <f t="shared" si="10"/>
        <v>Axe 3</v>
      </c>
      <c r="D65" s="21">
        <f t="shared" si="3"/>
        <v>2</v>
      </c>
      <c r="E65" t="e">
        <f ca="1" t="shared" si="11"/>
        <v>#REF!</v>
      </c>
      <c r="F65" s="21" t="str">
        <f t="shared" si="12"/>
        <v>RépSimple</v>
      </c>
      <c r="G65" s="21">
        <f ca="1" t="shared" si="7"/>
      </c>
      <c r="H65" s="20">
        <f ca="1" t="shared" si="8"/>
        <v>1</v>
      </c>
      <c r="I65" t="e">
        <f ca="1" t="shared" si="13"/>
        <v>#REF!</v>
      </c>
    </row>
    <row r="66" spans="1:9" ht="15" customHeight="1">
      <c r="A66" s="21" t="str">
        <f aca="true" ca="1" t="shared" si="14" ref="A66:A129">INDEX(OFFSET(RéfN4,,,,1),ROW()-ROW($A$1))</f>
        <v>J.02</v>
      </c>
      <c r="B66" s="21" t="str">
        <f aca="true" t="shared" si="15" ref="B66:B97">VLOOKUP(A66,RéfN4,2,FALSE)</f>
        <v>J</v>
      </c>
      <c r="C66" s="21" t="str">
        <f aca="true" t="shared" si="16" ref="C66:C97">IF(VLOOKUP(B66,RéfN3,2,FALSE)="","",VLOOKUP(B66,RéfN3,2,FALSE))</f>
        <v>Axe 3</v>
      </c>
      <c r="D66" s="21">
        <f aca="true" t="shared" si="17" ref="D66:D129">IF(ISERROR(VLOOKUP(C66,RéfN2,2,FALSE)),0,VLOOKUP(C66,RéfN2,2,FALSE))</f>
        <v>2</v>
      </c>
      <c r="E66" t="e">
        <f aca="true" ca="1" t="shared" si="18" ref="E66:E97">IF(VLOOKUP($A66,INDIRECT(VLOOKUP($B66,RéfN3,4,FALSE)),3,FALSE)="","",VLOOKUP($A66,INDIRECT(VLOOKUP($B66,RéfN3,4,FALSE)),3,FALSE))</f>
        <v>#REF!</v>
      </c>
      <c r="F66" s="21" t="str">
        <f aca="true" t="shared" si="19" ref="F66:F97">VLOOKUP(A66,RéfN4,4,FALSE)</f>
        <v>RépSimple</v>
      </c>
      <c r="G66" s="21">
        <f ca="1" t="shared" si="7"/>
      </c>
      <c r="H66" s="20">
        <f ca="1" t="shared" si="8"/>
        <v>1</v>
      </c>
      <c r="I66" t="e">
        <f aca="true" ca="1" t="shared" si="20" ref="I66:I97">IF(VLOOKUP($A66,INDIRECT(VLOOKUP($B66,RéfN3,4,FALSE)),4,FALSE)="","",VLOOKUP($A66,INDIRECT(VLOOKUP($B66,RéfN3,4,FALSE)),4,FALSE))</f>
        <v>#REF!</v>
      </c>
    </row>
    <row r="67" spans="1:9" ht="15" customHeight="1">
      <c r="A67" s="21" t="str">
        <f ca="1" t="shared" si="14"/>
        <v>J.03</v>
      </c>
      <c r="B67" s="21" t="str">
        <f t="shared" si="15"/>
        <v>J</v>
      </c>
      <c r="C67" s="21" t="str">
        <f t="shared" si="16"/>
        <v>Axe 3</v>
      </c>
      <c r="D67" s="21">
        <f t="shared" si="17"/>
        <v>2</v>
      </c>
      <c r="E67" t="e">
        <f ca="1" t="shared" si="18"/>
        <v>#REF!</v>
      </c>
      <c r="F67" s="21" t="str">
        <f t="shared" si="19"/>
        <v>RépSimple</v>
      </c>
      <c r="G67" s="21">
        <f aca="true" ca="1" t="shared" si="21" ref="G67:G130">IF(OR(ISERROR(VLOOKUP(E67,INDIRECT(F67),2,FALSE)),ISBLANK(VLOOKUP(E67,INDIRECT(F67),2,FALSE))),"",VLOOKUP(E67,INDIRECT(F67),2,FALSE))</f>
      </c>
      <c r="H67" s="20">
        <f aca="true" ca="1" t="shared" si="22" ref="H67:H130">MAX(OFFSET(INDIRECT(F67),,1,,1))</f>
        <v>1</v>
      </c>
      <c r="I67" t="e">
        <f ca="1" t="shared" si="20"/>
        <v>#REF!</v>
      </c>
    </row>
    <row r="68" spans="1:9" ht="15" customHeight="1">
      <c r="A68" s="21" t="str">
        <f ca="1" t="shared" si="14"/>
        <v>J.04</v>
      </c>
      <c r="B68" s="21" t="str">
        <f t="shared" si="15"/>
        <v>J</v>
      </c>
      <c r="C68" s="21" t="str">
        <f t="shared" si="16"/>
        <v>Axe 3</v>
      </c>
      <c r="D68" s="21">
        <f t="shared" si="17"/>
        <v>2</v>
      </c>
      <c r="E68" t="e">
        <f ca="1" t="shared" si="18"/>
        <v>#REF!</v>
      </c>
      <c r="F68" s="21" t="str">
        <f t="shared" si="19"/>
        <v>RépSimple</v>
      </c>
      <c r="G68" s="21">
        <f ca="1" t="shared" si="21"/>
      </c>
      <c r="H68" s="20">
        <f ca="1" t="shared" si="22"/>
        <v>1</v>
      </c>
      <c r="I68" t="e">
        <f ca="1" t="shared" si="20"/>
        <v>#REF!</v>
      </c>
    </row>
    <row r="69" spans="1:9" ht="15" customHeight="1">
      <c r="A69" s="21" t="str">
        <f ca="1" t="shared" si="14"/>
        <v>J.05</v>
      </c>
      <c r="B69" s="21" t="str">
        <f t="shared" si="15"/>
        <v>J</v>
      </c>
      <c r="C69" s="21" t="str">
        <f t="shared" si="16"/>
        <v>Axe 3</v>
      </c>
      <c r="D69" s="21">
        <f t="shared" si="17"/>
        <v>2</v>
      </c>
      <c r="E69" t="e">
        <f ca="1" t="shared" si="18"/>
        <v>#REF!</v>
      </c>
      <c r="F69" s="21" t="str">
        <f t="shared" si="19"/>
        <v>RépSimple</v>
      </c>
      <c r="G69" s="21">
        <f ca="1" t="shared" si="21"/>
      </c>
      <c r="H69" s="20">
        <f ca="1" t="shared" si="22"/>
        <v>1</v>
      </c>
      <c r="I69" t="e">
        <f ca="1" t="shared" si="20"/>
        <v>#REF!</v>
      </c>
    </row>
    <row r="70" spans="1:9" ht="15" customHeight="1">
      <c r="A70" s="21" t="str">
        <f ca="1" t="shared" si="14"/>
        <v>J.06</v>
      </c>
      <c r="B70" s="21" t="str">
        <f t="shared" si="15"/>
        <v>J</v>
      </c>
      <c r="C70" s="21" t="str">
        <f t="shared" si="16"/>
        <v>Axe 3</v>
      </c>
      <c r="D70" s="21">
        <f t="shared" si="17"/>
        <v>2</v>
      </c>
      <c r="E70" t="e">
        <f ca="1" t="shared" si="18"/>
        <v>#REF!</v>
      </c>
      <c r="F70" s="21" t="str">
        <f t="shared" si="19"/>
        <v>RépSimple</v>
      </c>
      <c r="G70" s="21">
        <f ca="1" t="shared" si="21"/>
      </c>
      <c r="H70" s="20">
        <f ca="1" t="shared" si="22"/>
        <v>1</v>
      </c>
      <c r="I70" t="e">
        <f ca="1" t="shared" si="20"/>
        <v>#REF!</v>
      </c>
    </row>
    <row r="71" spans="1:9" ht="15" customHeight="1">
      <c r="A71" s="21" t="str">
        <f ca="1" t="shared" si="14"/>
        <v>K.01</v>
      </c>
      <c r="B71" s="21" t="str">
        <f t="shared" si="15"/>
        <v>K</v>
      </c>
      <c r="C71" s="21" t="str">
        <f t="shared" si="16"/>
        <v>Axe 4</v>
      </c>
      <c r="D71" s="21">
        <f t="shared" si="17"/>
        <v>2</v>
      </c>
      <c r="E71" t="e">
        <f ca="1" t="shared" si="18"/>
        <v>#REF!</v>
      </c>
      <c r="F71" s="21" t="str">
        <f t="shared" si="19"/>
        <v>RépComplexe3</v>
      </c>
      <c r="G71" s="21">
        <f ca="1" t="shared" si="21"/>
      </c>
      <c r="H71" s="20">
        <f ca="1" t="shared" si="22"/>
        <v>1</v>
      </c>
      <c r="I71" t="e">
        <f ca="1" t="shared" si="20"/>
        <v>#REF!</v>
      </c>
    </row>
    <row r="72" spans="1:9" ht="15" customHeight="1">
      <c r="A72" s="21" t="str">
        <f ca="1" t="shared" si="14"/>
        <v>K.02</v>
      </c>
      <c r="B72" s="21" t="str">
        <f t="shared" si="15"/>
        <v>K</v>
      </c>
      <c r="C72" s="21" t="str">
        <f t="shared" si="16"/>
        <v>Axe 4</v>
      </c>
      <c r="D72" s="21">
        <f t="shared" si="17"/>
        <v>2</v>
      </c>
      <c r="E72" t="e">
        <f ca="1" t="shared" si="18"/>
        <v>#REF!</v>
      </c>
      <c r="F72" s="21" t="str">
        <f t="shared" si="19"/>
        <v>RépComplexe3</v>
      </c>
      <c r="G72" s="21">
        <f ca="1" t="shared" si="21"/>
      </c>
      <c r="H72" s="20">
        <f ca="1" t="shared" si="22"/>
        <v>1</v>
      </c>
      <c r="I72" t="e">
        <f ca="1" t="shared" si="20"/>
        <v>#REF!</v>
      </c>
    </row>
    <row r="73" spans="1:9" ht="15" customHeight="1">
      <c r="A73" s="21" t="str">
        <f ca="1" t="shared" si="14"/>
        <v>K.03</v>
      </c>
      <c r="B73" s="21" t="str">
        <f t="shared" si="15"/>
        <v>K</v>
      </c>
      <c r="C73" s="21" t="str">
        <f t="shared" si="16"/>
        <v>Axe 4</v>
      </c>
      <c r="D73" s="21">
        <f t="shared" si="17"/>
        <v>2</v>
      </c>
      <c r="E73" t="e">
        <f ca="1" t="shared" si="18"/>
        <v>#REF!</v>
      </c>
      <c r="F73" s="21" t="str">
        <f t="shared" si="19"/>
        <v>RépComplexe3</v>
      </c>
      <c r="G73" s="21">
        <f ca="1" t="shared" si="21"/>
      </c>
      <c r="H73" s="20">
        <f ca="1" t="shared" si="22"/>
        <v>1</v>
      </c>
      <c r="I73" t="e">
        <f ca="1" t="shared" si="20"/>
        <v>#REF!</v>
      </c>
    </row>
    <row r="74" spans="1:9" ht="15" customHeight="1">
      <c r="A74" s="21" t="str">
        <f ca="1" t="shared" si="14"/>
        <v>K.04</v>
      </c>
      <c r="B74" s="21" t="str">
        <f t="shared" si="15"/>
        <v>K</v>
      </c>
      <c r="C74" s="21" t="str">
        <f t="shared" si="16"/>
        <v>Axe 4</v>
      </c>
      <c r="D74" s="21">
        <f t="shared" si="17"/>
        <v>2</v>
      </c>
      <c r="E74" t="e">
        <f ca="1" t="shared" si="18"/>
        <v>#REF!</v>
      </c>
      <c r="F74" s="21" t="str">
        <f t="shared" si="19"/>
        <v>RépSimple</v>
      </c>
      <c r="G74" s="21">
        <f ca="1" t="shared" si="21"/>
      </c>
      <c r="H74" s="20">
        <f ca="1" t="shared" si="22"/>
        <v>1</v>
      </c>
      <c r="I74" t="e">
        <f ca="1" t="shared" si="20"/>
        <v>#REF!</v>
      </c>
    </row>
    <row r="75" spans="1:9" ht="15" customHeight="1">
      <c r="A75" s="21" t="str">
        <f ca="1" t="shared" si="14"/>
        <v>K.05</v>
      </c>
      <c r="B75" s="21" t="str">
        <f t="shared" si="15"/>
        <v>K</v>
      </c>
      <c r="C75" s="21" t="str">
        <f t="shared" si="16"/>
        <v>Axe 4</v>
      </c>
      <c r="D75" s="21">
        <f t="shared" si="17"/>
        <v>2</v>
      </c>
      <c r="E75" t="e">
        <f ca="1" t="shared" si="18"/>
        <v>#REF!</v>
      </c>
      <c r="F75" s="21" t="str">
        <f t="shared" si="19"/>
        <v>RépSimple</v>
      </c>
      <c r="G75" s="21">
        <f ca="1" t="shared" si="21"/>
      </c>
      <c r="H75" s="20">
        <f ca="1" t="shared" si="22"/>
        <v>1</v>
      </c>
      <c r="I75" t="e">
        <f ca="1" t="shared" si="20"/>
        <v>#REF!</v>
      </c>
    </row>
    <row r="76" spans="1:9" ht="15" customHeight="1">
      <c r="A76" s="21" t="str">
        <f ca="1" t="shared" si="14"/>
        <v>K.06</v>
      </c>
      <c r="B76" s="21" t="str">
        <f t="shared" si="15"/>
        <v>K</v>
      </c>
      <c r="C76" s="21" t="str">
        <f t="shared" si="16"/>
        <v>Axe 4</v>
      </c>
      <c r="D76" s="21">
        <f t="shared" si="17"/>
        <v>2</v>
      </c>
      <c r="E76" t="e">
        <f ca="1" t="shared" si="18"/>
        <v>#REF!</v>
      </c>
      <c r="F76" s="21" t="str">
        <f t="shared" si="19"/>
        <v>RépSimple</v>
      </c>
      <c r="G76" s="21">
        <f ca="1" t="shared" si="21"/>
      </c>
      <c r="H76" s="20">
        <f ca="1" t="shared" si="22"/>
        <v>1</v>
      </c>
      <c r="I76" t="e">
        <f ca="1" t="shared" si="20"/>
        <v>#REF!</v>
      </c>
    </row>
    <row r="77" spans="1:9" ht="15" customHeight="1">
      <c r="A77" s="21" t="str">
        <f ca="1" t="shared" si="14"/>
        <v>K.07</v>
      </c>
      <c r="B77" s="21" t="str">
        <f t="shared" si="15"/>
        <v>K</v>
      </c>
      <c r="C77" s="21" t="str">
        <f t="shared" si="16"/>
        <v>Axe 4</v>
      </c>
      <c r="D77" s="21">
        <f t="shared" si="17"/>
        <v>2</v>
      </c>
      <c r="E77" t="e">
        <f ca="1" t="shared" si="18"/>
        <v>#REF!</v>
      </c>
      <c r="F77" s="21" t="str">
        <f t="shared" si="19"/>
        <v>RépSimple</v>
      </c>
      <c r="G77" s="21">
        <f ca="1" t="shared" si="21"/>
      </c>
      <c r="H77" s="20">
        <f ca="1" t="shared" si="22"/>
        <v>1</v>
      </c>
      <c r="I77" t="e">
        <f ca="1" t="shared" si="20"/>
        <v>#REF!</v>
      </c>
    </row>
    <row r="78" spans="1:9" ht="15" customHeight="1">
      <c r="A78" s="21" t="str">
        <f ca="1" t="shared" si="14"/>
        <v>K.08</v>
      </c>
      <c r="B78" s="21" t="str">
        <f t="shared" si="15"/>
        <v>K</v>
      </c>
      <c r="C78" s="21" t="str">
        <f t="shared" si="16"/>
        <v>Axe 4</v>
      </c>
      <c r="D78" s="21">
        <f t="shared" si="17"/>
        <v>2</v>
      </c>
      <c r="E78" t="e">
        <f ca="1" t="shared" si="18"/>
        <v>#REF!</v>
      </c>
      <c r="F78" s="21" t="str">
        <f t="shared" si="19"/>
        <v>RépSimple</v>
      </c>
      <c r="G78" s="21">
        <f ca="1" t="shared" si="21"/>
      </c>
      <c r="H78" s="20">
        <f ca="1" t="shared" si="22"/>
        <v>1</v>
      </c>
      <c r="I78" t="e">
        <f ca="1" t="shared" si="20"/>
        <v>#REF!</v>
      </c>
    </row>
    <row r="79" spans="1:9" ht="15" customHeight="1">
      <c r="A79" s="21" t="str">
        <f ca="1" t="shared" si="14"/>
        <v>K.09</v>
      </c>
      <c r="B79" s="21" t="str">
        <f t="shared" si="15"/>
        <v>K</v>
      </c>
      <c r="C79" s="21" t="str">
        <f t="shared" si="16"/>
        <v>Axe 4</v>
      </c>
      <c r="D79" s="21">
        <f t="shared" si="17"/>
        <v>2</v>
      </c>
      <c r="E79" t="e">
        <f ca="1" t="shared" si="18"/>
        <v>#REF!</v>
      </c>
      <c r="F79" s="21" t="str">
        <f t="shared" si="19"/>
        <v>RépSimple</v>
      </c>
      <c r="G79" s="21">
        <f ca="1" t="shared" si="21"/>
      </c>
      <c r="H79" s="20">
        <f ca="1" t="shared" si="22"/>
        <v>1</v>
      </c>
      <c r="I79" t="e">
        <f ca="1" t="shared" si="20"/>
        <v>#REF!</v>
      </c>
    </row>
    <row r="80" spans="1:9" ht="15" customHeight="1">
      <c r="A80" s="21" t="str">
        <f ca="1" t="shared" si="14"/>
        <v>K.10</v>
      </c>
      <c r="B80" s="21" t="str">
        <f t="shared" si="15"/>
        <v>K</v>
      </c>
      <c r="C80" s="21" t="str">
        <f t="shared" si="16"/>
        <v>Axe 4</v>
      </c>
      <c r="D80" s="21">
        <f t="shared" si="17"/>
        <v>2</v>
      </c>
      <c r="E80" t="e">
        <f ca="1" t="shared" si="18"/>
        <v>#REF!</v>
      </c>
      <c r="F80" s="21" t="str">
        <f t="shared" si="19"/>
        <v>RépSimple</v>
      </c>
      <c r="G80" s="21">
        <f ca="1" t="shared" si="21"/>
      </c>
      <c r="H80" s="20">
        <f ca="1" t="shared" si="22"/>
        <v>1</v>
      </c>
      <c r="I80" t="e">
        <f ca="1" t="shared" si="20"/>
        <v>#REF!</v>
      </c>
    </row>
    <row r="81" spans="1:9" ht="15" customHeight="1">
      <c r="A81" s="21" t="str">
        <f ca="1" t="shared" si="14"/>
        <v>L.01</v>
      </c>
      <c r="B81" s="21" t="str">
        <f t="shared" si="15"/>
        <v>L</v>
      </c>
      <c r="C81" s="21" t="str">
        <f t="shared" si="16"/>
        <v>Axe 5</v>
      </c>
      <c r="D81" s="21">
        <f t="shared" si="17"/>
        <v>2</v>
      </c>
      <c r="E81" t="e">
        <f ca="1" t="shared" si="18"/>
        <v>#REF!</v>
      </c>
      <c r="F81" s="21" t="str">
        <f t="shared" si="19"/>
        <v>RépSimple</v>
      </c>
      <c r="G81" s="21">
        <f ca="1" t="shared" si="21"/>
      </c>
      <c r="H81" s="20">
        <f ca="1" t="shared" si="22"/>
        <v>1</v>
      </c>
      <c r="I81" t="e">
        <f ca="1" t="shared" si="20"/>
        <v>#REF!</v>
      </c>
    </row>
    <row r="82" spans="1:9" ht="15" customHeight="1">
      <c r="A82" s="21" t="str">
        <f ca="1" t="shared" si="14"/>
        <v>L.02</v>
      </c>
      <c r="B82" s="21" t="str">
        <f t="shared" si="15"/>
        <v>L</v>
      </c>
      <c r="C82" s="21" t="str">
        <f t="shared" si="16"/>
        <v>Axe 5</v>
      </c>
      <c r="D82" s="21">
        <f t="shared" si="17"/>
        <v>2</v>
      </c>
      <c r="E82" t="e">
        <f ca="1" t="shared" si="18"/>
        <v>#REF!</v>
      </c>
      <c r="F82" s="21" t="str">
        <f t="shared" si="19"/>
        <v>RépSimple</v>
      </c>
      <c r="G82" s="21">
        <f ca="1" t="shared" si="21"/>
      </c>
      <c r="H82" s="20">
        <f ca="1" t="shared" si="22"/>
        <v>1</v>
      </c>
      <c r="I82" t="e">
        <f ca="1" t="shared" si="20"/>
        <v>#REF!</v>
      </c>
    </row>
    <row r="83" spans="1:9" ht="15" customHeight="1">
      <c r="A83" s="21" t="str">
        <f ca="1" t="shared" si="14"/>
        <v>L.03</v>
      </c>
      <c r="B83" s="21" t="str">
        <f t="shared" si="15"/>
        <v>L</v>
      </c>
      <c r="C83" s="21" t="str">
        <f t="shared" si="16"/>
        <v>Axe 5</v>
      </c>
      <c r="D83" s="21">
        <f t="shared" si="17"/>
        <v>2</v>
      </c>
      <c r="E83" t="e">
        <f ca="1" t="shared" si="18"/>
        <v>#REF!</v>
      </c>
      <c r="F83" s="21" t="str">
        <f t="shared" si="19"/>
        <v>RépSimple</v>
      </c>
      <c r="G83" s="21">
        <f ca="1" t="shared" si="21"/>
      </c>
      <c r="H83" s="20">
        <f ca="1" t="shared" si="22"/>
        <v>1</v>
      </c>
      <c r="I83" t="e">
        <f ca="1" t="shared" si="20"/>
        <v>#REF!</v>
      </c>
    </row>
    <row r="84" spans="1:9" ht="15" customHeight="1">
      <c r="A84" s="21" t="str">
        <f ca="1" t="shared" si="14"/>
        <v>L.04</v>
      </c>
      <c r="B84" s="21" t="str">
        <f t="shared" si="15"/>
        <v>L</v>
      </c>
      <c r="C84" s="21" t="str">
        <f t="shared" si="16"/>
        <v>Axe 5</v>
      </c>
      <c r="D84" s="21">
        <f t="shared" si="17"/>
        <v>2</v>
      </c>
      <c r="E84" t="e">
        <f ca="1" t="shared" si="18"/>
        <v>#REF!</v>
      </c>
      <c r="F84" s="21" t="str">
        <f t="shared" si="19"/>
        <v>RépSimple</v>
      </c>
      <c r="G84" s="21">
        <f ca="1" t="shared" si="21"/>
      </c>
      <c r="H84" s="20">
        <f ca="1" t="shared" si="22"/>
        <v>1</v>
      </c>
      <c r="I84" t="e">
        <f ca="1" t="shared" si="20"/>
        <v>#REF!</v>
      </c>
    </row>
    <row r="85" spans="1:9" ht="15" customHeight="1">
      <c r="A85" s="21" t="str">
        <f ca="1" t="shared" si="14"/>
        <v>M.01</v>
      </c>
      <c r="B85" s="21" t="str">
        <f t="shared" si="15"/>
        <v>M</v>
      </c>
      <c r="C85" s="21" t="str">
        <f t="shared" si="16"/>
        <v>Axe 5</v>
      </c>
      <c r="D85" s="21">
        <f t="shared" si="17"/>
        <v>2</v>
      </c>
      <c r="E85" t="e">
        <f ca="1" t="shared" si="18"/>
        <v>#REF!</v>
      </c>
      <c r="F85" s="21" t="str">
        <f t="shared" si="19"/>
        <v>RépSimple</v>
      </c>
      <c r="G85" s="21">
        <f ca="1" t="shared" si="21"/>
      </c>
      <c r="H85" s="20">
        <f ca="1" t="shared" si="22"/>
        <v>1</v>
      </c>
      <c r="I85" t="e">
        <f ca="1" t="shared" si="20"/>
        <v>#REF!</v>
      </c>
    </row>
    <row r="86" spans="1:9" ht="15" customHeight="1">
      <c r="A86" s="21" t="str">
        <f ca="1" t="shared" si="14"/>
        <v>M.02</v>
      </c>
      <c r="B86" s="21" t="str">
        <f t="shared" si="15"/>
        <v>M</v>
      </c>
      <c r="C86" s="21" t="str">
        <f t="shared" si="16"/>
        <v>Axe 5</v>
      </c>
      <c r="D86" s="21">
        <f t="shared" si="17"/>
        <v>2</v>
      </c>
      <c r="E86" t="e">
        <f ca="1" t="shared" si="18"/>
        <v>#REF!</v>
      </c>
      <c r="F86" s="21" t="str">
        <f t="shared" si="19"/>
        <v>RépSimple</v>
      </c>
      <c r="G86" s="21">
        <f ca="1" t="shared" si="21"/>
      </c>
      <c r="H86" s="20">
        <f ca="1" t="shared" si="22"/>
        <v>1</v>
      </c>
      <c r="I86" t="e">
        <f ca="1" t="shared" si="20"/>
        <v>#REF!</v>
      </c>
    </row>
    <row r="87" spans="1:9" ht="15" customHeight="1">
      <c r="A87" s="21" t="str">
        <f ca="1" t="shared" si="14"/>
        <v>M.03</v>
      </c>
      <c r="B87" s="21" t="str">
        <f t="shared" si="15"/>
        <v>M</v>
      </c>
      <c r="C87" s="21" t="str">
        <f t="shared" si="16"/>
        <v>Axe 5</v>
      </c>
      <c r="D87" s="21">
        <f t="shared" si="17"/>
        <v>2</v>
      </c>
      <c r="E87" t="e">
        <f ca="1" t="shared" si="18"/>
        <v>#REF!</v>
      </c>
      <c r="F87" s="21" t="str">
        <f t="shared" si="19"/>
        <v>RépSimple</v>
      </c>
      <c r="G87" s="21">
        <f ca="1" t="shared" si="21"/>
      </c>
      <c r="H87" s="20">
        <f ca="1" t="shared" si="22"/>
        <v>1</v>
      </c>
      <c r="I87" t="e">
        <f ca="1" t="shared" si="20"/>
        <v>#REF!</v>
      </c>
    </row>
    <row r="88" spans="1:9" ht="15" customHeight="1">
      <c r="A88" s="21" t="str">
        <f ca="1" t="shared" si="14"/>
        <v>M.04</v>
      </c>
      <c r="B88" s="21" t="str">
        <f t="shared" si="15"/>
        <v>M</v>
      </c>
      <c r="C88" s="21" t="str">
        <f t="shared" si="16"/>
        <v>Axe 5</v>
      </c>
      <c r="D88" s="21">
        <f t="shared" si="17"/>
        <v>2</v>
      </c>
      <c r="E88" t="e">
        <f ca="1" t="shared" si="18"/>
        <v>#REF!</v>
      </c>
      <c r="F88" s="21" t="str">
        <f t="shared" si="19"/>
        <v>RépSimple</v>
      </c>
      <c r="G88" s="21">
        <f ca="1" t="shared" si="21"/>
      </c>
      <c r="H88" s="20">
        <f ca="1" t="shared" si="22"/>
        <v>1</v>
      </c>
      <c r="I88" t="e">
        <f ca="1" t="shared" si="20"/>
        <v>#REF!</v>
      </c>
    </row>
    <row r="89" spans="1:9" ht="15" customHeight="1">
      <c r="A89" s="21" t="str">
        <f ca="1" t="shared" si="14"/>
        <v>M.05</v>
      </c>
      <c r="B89" s="21" t="str">
        <f t="shared" si="15"/>
        <v>M</v>
      </c>
      <c r="C89" s="21" t="str">
        <f t="shared" si="16"/>
        <v>Axe 5</v>
      </c>
      <c r="D89" s="21">
        <f t="shared" si="17"/>
        <v>2</v>
      </c>
      <c r="E89" t="e">
        <f ca="1" t="shared" si="18"/>
        <v>#REF!</v>
      </c>
      <c r="F89" s="21" t="str">
        <f t="shared" si="19"/>
        <v>RépSimple</v>
      </c>
      <c r="G89" s="21">
        <f ca="1" t="shared" si="21"/>
      </c>
      <c r="H89" s="20">
        <f ca="1" t="shared" si="22"/>
        <v>1</v>
      </c>
      <c r="I89" t="e">
        <f ca="1" t="shared" si="20"/>
        <v>#REF!</v>
      </c>
    </row>
    <row r="90" spans="1:9" ht="15" customHeight="1">
      <c r="A90" s="21" t="str">
        <f ca="1" t="shared" si="14"/>
        <v>N.01</v>
      </c>
      <c r="B90" s="21" t="str">
        <f t="shared" si="15"/>
        <v>N</v>
      </c>
      <c r="C90" s="21" t="str">
        <f t="shared" si="16"/>
        <v>Axe 6</v>
      </c>
      <c r="D90" s="21">
        <f t="shared" si="17"/>
        <v>2</v>
      </c>
      <c r="E90" t="e">
        <f ca="1" t="shared" si="18"/>
        <v>#REF!</v>
      </c>
      <c r="F90" s="21" t="str">
        <f t="shared" si="19"/>
        <v>RépSimple</v>
      </c>
      <c r="G90" s="21">
        <f ca="1" t="shared" si="21"/>
      </c>
      <c r="H90" s="20">
        <f ca="1" t="shared" si="22"/>
        <v>1</v>
      </c>
      <c r="I90" t="e">
        <f ca="1" t="shared" si="20"/>
        <v>#REF!</v>
      </c>
    </row>
    <row r="91" spans="1:9" ht="15" customHeight="1">
      <c r="A91" s="21" t="str">
        <f ca="1" t="shared" si="14"/>
        <v>N.02</v>
      </c>
      <c r="B91" s="21" t="str">
        <f t="shared" si="15"/>
        <v>N</v>
      </c>
      <c r="C91" s="21" t="str">
        <f t="shared" si="16"/>
        <v>Axe 6</v>
      </c>
      <c r="D91" s="21">
        <f t="shared" si="17"/>
        <v>2</v>
      </c>
      <c r="E91" t="e">
        <f ca="1" t="shared" si="18"/>
        <v>#REF!</v>
      </c>
      <c r="F91" s="21" t="str">
        <f t="shared" si="19"/>
        <v>RépSimple</v>
      </c>
      <c r="G91" s="21">
        <f ca="1" t="shared" si="21"/>
      </c>
      <c r="H91" s="20">
        <f ca="1" t="shared" si="22"/>
        <v>1</v>
      </c>
      <c r="I91" t="e">
        <f ca="1" t="shared" si="20"/>
        <v>#REF!</v>
      </c>
    </row>
    <row r="92" spans="1:9" ht="15" customHeight="1">
      <c r="A92" s="21" t="str">
        <f ca="1" t="shared" si="14"/>
        <v>N.03</v>
      </c>
      <c r="B92" s="21" t="str">
        <f t="shared" si="15"/>
        <v>N</v>
      </c>
      <c r="C92" s="21" t="str">
        <f t="shared" si="16"/>
        <v>Axe 6</v>
      </c>
      <c r="D92" s="21">
        <f t="shared" si="17"/>
        <v>2</v>
      </c>
      <c r="E92" t="e">
        <f ca="1" t="shared" si="18"/>
        <v>#REF!</v>
      </c>
      <c r="F92" s="21" t="str">
        <f t="shared" si="19"/>
        <v>RépSimple</v>
      </c>
      <c r="G92" s="21">
        <f ca="1" t="shared" si="21"/>
      </c>
      <c r="H92" s="20">
        <f ca="1" t="shared" si="22"/>
        <v>1</v>
      </c>
      <c r="I92" t="e">
        <f ca="1" t="shared" si="20"/>
        <v>#REF!</v>
      </c>
    </row>
    <row r="93" spans="1:9" ht="15" customHeight="1">
      <c r="A93" s="21" t="str">
        <f ca="1" t="shared" si="14"/>
        <v>N.04</v>
      </c>
      <c r="B93" s="21" t="str">
        <f t="shared" si="15"/>
        <v>N</v>
      </c>
      <c r="C93" s="21" t="str">
        <f t="shared" si="16"/>
        <v>Axe 6</v>
      </c>
      <c r="D93" s="21">
        <f t="shared" si="17"/>
        <v>2</v>
      </c>
      <c r="E93" t="e">
        <f ca="1" t="shared" si="18"/>
        <v>#REF!</v>
      </c>
      <c r="F93" s="21" t="str">
        <f t="shared" si="19"/>
        <v>RépSimple</v>
      </c>
      <c r="G93" s="21">
        <f ca="1" t="shared" si="21"/>
      </c>
      <c r="H93" s="20">
        <f ca="1" t="shared" si="22"/>
        <v>1</v>
      </c>
      <c r="I93" t="e">
        <f ca="1" t="shared" si="20"/>
        <v>#REF!</v>
      </c>
    </row>
    <row r="94" spans="1:9" ht="15" customHeight="1">
      <c r="A94" s="21" t="str">
        <f ca="1" t="shared" si="14"/>
        <v>N.05</v>
      </c>
      <c r="B94" s="21" t="str">
        <f t="shared" si="15"/>
        <v>N</v>
      </c>
      <c r="C94" s="21" t="str">
        <f t="shared" si="16"/>
        <v>Axe 6</v>
      </c>
      <c r="D94" s="21">
        <f t="shared" si="17"/>
        <v>2</v>
      </c>
      <c r="E94" t="e">
        <f ca="1" t="shared" si="18"/>
        <v>#REF!</v>
      </c>
      <c r="F94" s="21" t="str">
        <f t="shared" si="19"/>
        <v>RépSimple</v>
      </c>
      <c r="G94" s="21">
        <f ca="1" t="shared" si="21"/>
      </c>
      <c r="H94" s="20">
        <f ca="1" t="shared" si="22"/>
        <v>1</v>
      </c>
      <c r="I94" t="e">
        <f ca="1" t="shared" si="20"/>
        <v>#REF!</v>
      </c>
    </row>
    <row r="95" spans="1:9" ht="15" customHeight="1">
      <c r="A95" s="21" t="str">
        <f ca="1" t="shared" si="14"/>
        <v>N.06</v>
      </c>
      <c r="B95" s="21" t="str">
        <f t="shared" si="15"/>
        <v>N</v>
      </c>
      <c r="C95" s="21" t="str">
        <f t="shared" si="16"/>
        <v>Axe 6</v>
      </c>
      <c r="D95" s="21">
        <f t="shared" si="17"/>
        <v>2</v>
      </c>
      <c r="E95" t="e">
        <f ca="1" t="shared" si="18"/>
        <v>#REF!</v>
      </c>
      <c r="F95" s="21" t="str">
        <f t="shared" si="19"/>
        <v>RépSimple</v>
      </c>
      <c r="G95" s="21">
        <f ca="1" t="shared" si="21"/>
      </c>
      <c r="H95" s="20">
        <f ca="1" t="shared" si="22"/>
        <v>1</v>
      </c>
      <c r="I95" t="e">
        <f ca="1" t="shared" si="20"/>
        <v>#REF!</v>
      </c>
    </row>
    <row r="96" spans="1:9" ht="15" customHeight="1">
      <c r="A96" s="21" t="str">
        <f ca="1" t="shared" si="14"/>
        <v>N.07</v>
      </c>
      <c r="B96" s="21" t="str">
        <f t="shared" si="15"/>
        <v>N</v>
      </c>
      <c r="C96" s="21" t="str">
        <f t="shared" si="16"/>
        <v>Axe 6</v>
      </c>
      <c r="D96" s="21">
        <f t="shared" si="17"/>
        <v>2</v>
      </c>
      <c r="E96" t="e">
        <f ca="1" t="shared" si="18"/>
        <v>#REF!</v>
      </c>
      <c r="F96" s="21" t="str">
        <f t="shared" si="19"/>
        <v>RépSimple</v>
      </c>
      <c r="G96" s="21">
        <f ca="1" t="shared" si="21"/>
      </c>
      <c r="H96" s="20">
        <f ca="1" t="shared" si="22"/>
        <v>1</v>
      </c>
      <c r="I96" t="e">
        <f ca="1" t="shared" si="20"/>
        <v>#REF!</v>
      </c>
    </row>
    <row r="97" spans="1:9" ht="15" customHeight="1">
      <c r="A97" s="21" t="str">
        <f ca="1" t="shared" si="14"/>
        <v>N.08</v>
      </c>
      <c r="B97" s="21" t="str">
        <f t="shared" si="15"/>
        <v>N</v>
      </c>
      <c r="C97" s="21" t="str">
        <f t="shared" si="16"/>
        <v>Axe 6</v>
      </c>
      <c r="D97" s="21">
        <f t="shared" si="17"/>
        <v>2</v>
      </c>
      <c r="E97" t="e">
        <f ca="1" t="shared" si="18"/>
        <v>#REF!</v>
      </c>
      <c r="F97" s="21" t="str">
        <f t="shared" si="19"/>
        <v>RépSimple</v>
      </c>
      <c r="G97" s="21">
        <f ca="1" t="shared" si="21"/>
      </c>
      <c r="H97" s="20">
        <f ca="1" t="shared" si="22"/>
        <v>1</v>
      </c>
      <c r="I97" t="e">
        <f ca="1" t="shared" si="20"/>
        <v>#REF!</v>
      </c>
    </row>
    <row r="98" spans="1:9" ht="15" customHeight="1">
      <c r="A98" s="21" t="str">
        <f ca="1" t="shared" si="14"/>
        <v>N.09</v>
      </c>
      <c r="B98" s="21" t="str">
        <f aca="true" t="shared" si="23" ref="B98:B129">VLOOKUP(A98,RéfN4,2,FALSE)</f>
        <v>N</v>
      </c>
      <c r="C98" s="21" t="str">
        <f aca="true" t="shared" si="24" ref="C98:C129">IF(VLOOKUP(B98,RéfN3,2,FALSE)="","",VLOOKUP(B98,RéfN3,2,FALSE))</f>
        <v>Axe 6</v>
      </c>
      <c r="D98" s="21">
        <f t="shared" si="17"/>
        <v>2</v>
      </c>
      <c r="E98" t="e">
        <f aca="true" ca="1" t="shared" si="25" ref="E98:E129">IF(VLOOKUP($A98,INDIRECT(VLOOKUP($B98,RéfN3,4,FALSE)),3,FALSE)="","",VLOOKUP($A98,INDIRECT(VLOOKUP($B98,RéfN3,4,FALSE)),3,FALSE))</f>
        <v>#REF!</v>
      </c>
      <c r="F98" s="21" t="str">
        <f aca="true" t="shared" si="26" ref="F98:F129">VLOOKUP(A98,RéfN4,4,FALSE)</f>
        <v>RépSimple</v>
      </c>
      <c r="G98" s="21">
        <f ca="1" t="shared" si="21"/>
      </c>
      <c r="H98" s="20">
        <f ca="1" t="shared" si="22"/>
        <v>1</v>
      </c>
      <c r="I98" t="e">
        <f aca="true" ca="1" t="shared" si="27" ref="I98:I129">IF(VLOOKUP($A98,INDIRECT(VLOOKUP($B98,RéfN3,4,FALSE)),4,FALSE)="","",VLOOKUP($A98,INDIRECT(VLOOKUP($B98,RéfN3,4,FALSE)),4,FALSE))</f>
        <v>#REF!</v>
      </c>
    </row>
    <row r="99" spans="1:9" ht="15" customHeight="1">
      <c r="A99" s="21" t="str">
        <f ca="1" t="shared" si="14"/>
        <v>N.10</v>
      </c>
      <c r="B99" s="21" t="str">
        <f t="shared" si="23"/>
        <v>N</v>
      </c>
      <c r="C99" s="21" t="str">
        <f t="shared" si="24"/>
        <v>Axe 6</v>
      </c>
      <c r="D99" s="21">
        <f t="shared" si="17"/>
        <v>2</v>
      </c>
      <c r="E99" t="e">
        <f ca="1" t="shared" si="25"/>
        <v>#REF!</v>
      </c>
      <c r="F99" s="21" t="str">
        <f t="shared" si="26"/>
        <v>RépSimple</v>
      </c>
      <c r="G99" s="21">
        <f ca="1" t="shared" si="21"/>
      </c>
      <c r="H99" s="20">
        <f ca="1" t="shared" si="22"/>
        <v>1</v>
      </c>
      <c r="I99" t="e">
        <f ca="1" t="shared" si="27"/>
        <v>#REF!</v>
      </c>
    </row>
    <row r="100" spans="1:9" ht="15" customHeight="1">
      <c r="A100" s="21" t="str">
        <f ca="1" t="shared" si="14"/>
        <v>N.11</v>
      </c>
      <c r="B100" s="21" t="str">
        <f t="shared" si="23"/>
        <v>N</v>
      </c>
      <c r="C100" s="21" t="str">
        <f t="shared" si="24"/>
        <v>Axe 6</v>
      </c>
      <c r="D100" s="21">
        <f t="shared" si="17"/>
        <v>2</v>
      </c>
      <c r="E100" t="e">
        <f ca="1" t="shared" si="25"/>
        <v>#REF!</v>
      </c>
      <c r="F100" s="21" t="str">
        <f t="shared" si="26"/>
        <v>RépSimple</v>
      </c>
      <c r="G100" s="21">
        <f ca="1" t="shared" si="21"/>
      </c>
      <c r="H100" s="20">
        <f ca="1" t="shared" si="22"/>
        <v>1</v>
      </c>
      <c r="I100" t="e">
        <f ca="1" t="shared" si="27"/>
        <v>#REF!</v>
      </c>
    </row>
    <row r="101" spans="1:9" ht="15" customHeight="1">
      <c r="A101" s="21" t="str">
        <f ca="1" t="shared" si="14"/>
        <v>N.12</v>
      </c>
      <c r="B101" s="21" t="str">
        <f t="shared" si="23"/>
        <v>N</v>
      </c>
      <c r="C101" s="21" t="str">
        <f t="shared" si="24"/>
        <v>Axe 6</v>
      </c>
      <c r="D101" s="21">
        <f t="shared" si="17"/>
        <v>2</v>
      </c>
      <c r="E101" t="e">
        <f ca="1" t="shared" si="25"/>
        <v>#REF!</v>
      </c>
      <c r="F101" s="21" t="str">
        <f t="shared" si="26"/>
        <v>RépSimple</v>
      </c>
      <c r="G101" s="21">
        <f ca="1" t="shared" si="21"/>
      </c>
      <c r="H101" s="20">
        <f ca="1" t="shared" si="22"/>
        <v>1</v>
      </c>
      <c r="I101" t="e">
        <f ca="1" t="shared" si="27"/>
        <v>#REF!</v>
      </c>
    </row>
    <row r="102" spans="1:9" ht="15" customHeight="1">
      <c r="A102" s="21" t="str">
        <f ca="1" t="shared" si="14"/>
        <v>O.01</v>
      </c>
      <c r="B102" s="21" t="str">
        <f t="shared" si="23"/>
        <v>O</v>
      </c>
      <c r="C102" s="21" t="str">
        <f t="shared" si="24"/>
        <v>Axe 6</v>
      </c>
      <c r="D102" s="21">
        <f t="shared" si="17"/>
        <v>2</v>
      </c>
      <c r="E102" t="e">
        <f ca="1" t="shared" si="25"/>
        <v>#REF!</v>
      </c>
      <c r="F102" s="21" t="str">
        <f t="shared" si="26"/>
        <v>RépSimple</v>
      </c>
      <c r="G102" s="21">
        <f ca="1" t="shared" si="21"/>
      </c>
      <c r="H102" s="20">
        <f ca="1" t="shared" si="22"/>
        <v>1</v>
      </c>
      <c r="I102" t="e">
        <f ca="1" t="shared" si="27"/>
        <v>#REF!</v>
      </c>
    </row>
    <row r="103" spans="1:9" ht="15" customHeight="1">
      <c r="A103" s="21" t="str">
        <f ca="1" t="shared" si="14"/>
        <v>O.02</v>
      </c>
      <c r="B103" s="21" t="str">
        <f t="shared" si="23"/>
        <v>O</v>
      </c>
      <c r="C103" s="21" t="str">
        <f t="shared" si="24"/>
        <v>Axe 6</v>
      </c>
      <c r="D103" s="21">
        <f t="shared" si="17"/>
        <v>2</v>
      </c>
      <c r="E103" t="e">
        <f ca="1" t="shared" si="25"/>
        <v>#REF!</v>
      </c>
      <c r="F103" s="21" t="str">
        <f t="shared" si="26"/>
        <v>RépSimple</v>
      </c>
      <c r="G103" s="21">
        <f ca="1" t="shared" si="21"/>
      </c>
      <c r="H103" s="20">
        <f ca="1" t="shared" si="22"/>
        <v>1</v>
      </c>
      <c r="I103" t="e">
        <f ca="1" t="shared" si="27"/>
        <v>#REF!</v>
      </c>
    </row>
    <row r="104" spans="1:9" ht="15" customHeight="1">
      <c r="A104" s="21" t="str">
        <f ca="1" t="shared" si="14"/>
        <v>O.03</v>
      </c>
      <c r="B104" s="21" t="str">
        <f t="shared" si="23"/>
        <v>O</v>
      </c>
      <c r="C104" s="21" t="str">
        <f t="shared" si="24"/>
        <v>Axe 6</v>
      </c>
      <c r="D104" s="21">
        <f t="shared" si="17"/>
        <v>2</v>
      </c>
      <c r="E104" t="e">
        <f ca="1" t="shared" si="25"/>
        <v>#REF!</v>
      </c>
      <c r="F104" s="21" t="str">
        <f t="shared" si="26"/>
        <v>RépSimple</v>
      </c>
      <c r="G104" s="21">
        <f ca="1" t="shared" si="21"/>
      </c>
      <c r="H104" s="20">
        <f ca="1" t="shared" si="22"/>
        <v>1</v>
      </c>
      <c r="I104" t="e">
        <f ca="1" t="shared" si="27"/>
        <v>#REF!</v>
      </c>
    </row>
    <row r="105" spans="1:9" ht="15" customHeight="1">
      <c r="A105" s="21" t="str">
        <f ca="1" t="shared" si="14"/>
        <v>O.04</v>
      </c>
      <c r="B105" s="21" t="str">
        <f t="shared" si="23"/>
        <v>O</v>
      </c>
      <c r="C105" s="21" t="str">
        <f t="shared" si="24"/>
        <v>Axe 6</v>
      </c>
      <c r="D105" s="21">
        <f t="shared" si="17"/>
        <v>2</v>
      </c>
      <c r="E105" t="e">
        <f ca="1" t="shared" si="25"/>
        <v>#REF!</v>
      </c>
      <c r="F105" s="21" t="str">
        <f t="shared" si="26"/>
        <v>RépSimple</v>
      </c>
      <c r="G105" s="21">
        <f ca="1" t="shared" si="21"/>
      </c>
      <c r="H105" s="20">
        <f ca="1" t="shared" si="22"/>
        <v>1</v>
      </c>
      <c r="I105" t="e">
        <f ca="1" t="shared" si="27"/>
        <v>#REF!</v>
      </c>
    </row>
    <row r="106" spans="1:9" ht="15" customHeight="1">
      <c r="A106" s="21" t="str">
        <f ca="1" t="shared" si="14"/>
        <v>O.05</v>
      </c>
      <c r="B106" s="21" t="str">
        <f t="shared" si="23"/>
        <v>O</v>
      </c>
      <c r="C106" s="21" t="str">
        <f t="shared" si="24"/>
        <v>Axe 6</v>
      </c>
      <c r="D106" s="21">
        <f t="shared" si="17"/>
        <v>2</v>
      </c>
      <c r="E106" t="e">
        <f ca="1" t="shared" si="25"/>
        <v>#REF!</v>
      </c>
      <c r="F106" s="21" t="str">
        <f t="shared" si="26"/>
        <v>RépSimple</v>
      </c>
      <c r="G106" s="21">
        <f ca="1" t="shared" si="21"/>
      </c>
      <c r="H106" s="20">
        <f ca="1" t="shared" si="22"/>
        <v>1</v>
      </c>
      <c r="I106" t="e">
        <f ca="1" t="shared" si="27"/>
        <v>#REF!</v>
      </c>
    </row>
    <row r="107" spans="1:9" ht="15" customHeight="1">
      <c r="A107" s="21" t="str">
        <f ca="1" t="shared" si="14"/>
        <v>O.06</v>
      </c>
      <c r="B107" s="21" t="str">
        <f t="shared" si="23"/>
        <v>O</v>
      </c>
      <c r="C107" s="21" t="str">
        <f t="shared" si="24"/>
        <v>Axe 6</v>
      </c>
      <c r="D107" s="21">
        <f t="shared" si="17"/>
        <v>2</v>
      </c>
      <c r="E107" t="e">
        <f ca="1" t="shared" si="25"/>
        <v>#REF!</v>
      </c>
      <c r="F107" s="21" t="str">
        <f t="shared" si="26"/>
        <v>RépSimple</v>
      </c>
      <c r="G107" s="21">
        <f ca="1" t="shared" si="21"/>
      </c>
      <c r="H107" s="20">
        <f ca="1" t="shared" si="22"/>
        <v>1</v>
      </c>
      <c r="I107" t="e">
        <f ca="1" t="shared" si="27"/>
        <v>#REF!</v>
      </c>
    </row>
    <row r="108" spans="1:9" ht="15" customHeight="1">
      <c r="A108" s="21" t="str">
        <f ca="1" t="shared" si="14"/>
        <v>O.07</v>
      </c>
      <c r="B108" s="21" t="str">
        <f t="shared" si="23"/>
        <v>O</v>
      </c>
      <c r="C108" s="21" t="str">
        <f t="shared" si="24"/>
        <v>Axe 6</v>
      </c>
      <c r="D108" s="21">
        <f t="shared" si="17"/>
        <v>2</v>
      </c>
      <c r="E108" t="e">
        <f ca="1" t="shared" si="25"/>
        <v>#REF!</v>
      </c>
      <c r="F108" s="21" t="str">
        <f t="shared" si="26"/>
        <v>RépSimple</v>
      </c>
      <c r="G108" s="21">
        <f ca="1" t="shared" si="21"/>
      </c>
      <c r="H108" s="20">
        <f ca="1" t="shared" si="22"/>
        <v>1</v>
      </c>
      <c r="I108" t="e">
        <f ca="1" t="shared" si="27"/>
        <v>#REF!</v>
      </c>
    </row>
    <row r="109" spans="1:9" ht="15" customHeight="1">
      <c r="A109" s="21" t="str">
        <f ca="1" t="shared" si="14"/>
        <v>O.08</v>
      </c>
      <c r="B109" s="21" t="str">
        <f t="shared" si="23"/>
        <v>O</v>
      </c>
      <c r="C109" s="21" t="str">
        <f t="shared" si="24"/>
        <v>Axe 6</v>
      </c>
      <c r="D109" s="21">
        <f t="shared" si="17"/>
        <v>2</v>
      </c>
      <c r="E109" t="e">
        <f ca="1" t="shared" si="25"/>
        <v>#REF!</v>
      </c>
      <c r="F109" s="21" t="str">
        <f t="shared" si="26"/>
        <v>RépSimple</v>
      </c>
      <c r="G109" s="21">
        <f ca="1" t="shared" si="21"/>
      </c>
      <c r="H109" s="20">
        <f ca="1" t="shared" si="22"/>
        <v>1</v>
      </c>
      <c r="I109" t="e">
        <f ca="1" t="shared" si="27"/>
        <v>#REF!</v>
      </c>
    </row>
    <row r="110" spans="1:9" ht="15" customHeight="1">
      <c r="A110" s="21" t="str">
        <f ca="1" t="shared" si="14"/>
        <v>O.09</v>
      </c>
      <c r="B110" s="21" t="str">
        <f t="shared" si="23"/>
        <v>O</v>
      </c>
      <c r="C110" s="21" t="str">
        <f t="shared" si="24"/>
        <v>Axe 6</v>
      </c>
      <c r="D110" s="21">
        <f t="shared" si="17"/>
        <v>2</v>
      </c>
      <c r="E110" t="e">
        <f ca="1" t="shared" si="25"/>
        <v>#REF!</v>
      </c>
      <c r="F110" s="21" t="str">
        <f t="shared" si="26"/>
        <v>RépSimple</v>
      </c>
      <c r="G110" s="21">
        <f ca="1" t="shared" si="21"/>
      </c>
      <c r="H110" s="20">
        <f ca="1" t="shared" si="22"/>
        <v>1</v>
      </c>
      <c r="I110" t="e">
        <f ca="1" t="shared" si="27"/>
        <v>#REF!</v>
      </c>
    </row>
    <row r="111" spans="1:9" ht="15" customHeight="1">
      <c r="A111" s="21" t="str">
        <f ca="1" t="shared" si="14"/>
        <v>O.10</v>
      </c>
      <c r="B111" s="21" t="str">
        <f t="shared" si="23"/>
        <v>O</v>
      </c>
      <c r="C111" s="21" t="str">
        <f t="shared" si="24"/>
        <v>Axe 6</v>
      </c>
      <c r="D111" s="21">
        <f t="shared" si="17"/>
        <v>2</v>
      </c>
      <c r="E111" t="e">
        <f ca="1" t="shared" si="25"/>
        <v>#REF!</v>
      </c>
      <c r="F111" s="21" t="str">
        <f t="shared" si="26"/>
        <v>RépSimple</v>
      </c>
      <c r="G111" s="21">
        <f ca="1" t="shared" si="21"/>
      </c>
      <c r="H111" s="20">
        <f ca="1" t="shared" si="22"/>
        <v>1</v>
      </c>
      <c r="I111" t="e">
        <f ca="1" t="shared" si="27"/>
        <v>#REF!</v>
      </c>
    </row>
    <row r="112" spans="1:9" ht="15" customHeight="1">
      <c r="A112" s="21" t="str">
        <f ca="1" t="shared" si="14"/>
        <v>O.11</v>
      </c>
      <c r="B112" s="21" t="str">
        <f t="shared" si="23"/>
        <v>O</v>
      </c>
      <c r="C112" s="21" t="str">
        <f t="shared" si="24"/>
        <v>Axe 6</v>
      </c>
      <c r="D112" s="21">
        <f t="shared" si="17"/>
        <v>2</v>
      </c>
      <c r="E112" t="e">
        <f ca="1" t="shared" si="25"/>
        <v>#REF!</v>
      </c>
      <c r="F112" s="21" t="str">
        <f t="shared" si="26"/>
        <v>RépSimple</v>
      </c>
      <c r="G112" s="21">
        <f ca="1" t="shared" si="21"/>
      </c>
      <c r="H112" s="20">
        <f ca="1" t="shared" si="22"/>
        <v>1</v>
      </c>
      <c r="I112" t="e">
        <f ca="1" t="shared" si="27"/>
        <v>#REF!</v>
      </c>
    </row>
    <row r="113" spans="1:9" ht="15" customHeight="1">
      <c r="A113" s="21" t="str">
        <f ca="1" t="shared" si="14"/>
        <v>O.12</v>
      </c>
      <c r="B113" s="21" t="str">
        <f t="shared" si="23"/>
        <v>O</v>
      </c>
      <c r="C113" s="21" t="str">
        <f t="shared" si="24"/>
        <v>Axe 6</v>
      </c>
      <c r="D113" s="21">
        <f t="shared" si="17"/>
        <v>2</v>
      </c>
      <c r="E113" t="e">
        <f ca="1" t="shared" si="25"/>
        <v>#REF!</v>
      </c>
      <c r="F113" s="21" t="str">
        <f t="shared" si="26"/>
        <v>RépSimple</v>
      </c>
      <c r="G113" s="21">
        <f ca="1" t="shared" si="21"/>
      </c>
      <c r="H113" s="20">
        <f ca="1" t="shared" si="22"/>
        <v>1</v>
      </c>
      <c r="I113" t="e">
        <f ca="1" t="shared" si="27"/>
        <v>#REF!</v>
      </c>
    </row>
    <row r="114" spans="1:9" ht="15" customHeight="1">
      <c r="A114" s="21" t="str">
        <f ca="1" t="shared" si="14"/>
        <v>O.13</v>
      </c>
      <c r="B114" s="21" t="str">
        <f t="shared" si="23"/>
        <v>O</v>
      </c>
      <c r="C114" s="21" t="str">
        <f t="shared" si="24"/>
        <v>Axe 6</v>
      </c>
      <c r="D114" s="21">
        <f t="shared" si="17"/>
        <v>2</v>
      </c>
      <c r="E114" t="e">
        <f ca="1" t="shared" si="25"/>
        <v>#REF!</v>
      </c>
      <c r="F114" s="21" t="str">
        <f t="shared" si="26"/>
        <v>RépSimple</v>
      </c>
      <c r="G114" s="21">
        <f ca="1" t="shared" si="21"/>
      </c>
      <c r="H114" s="20">
        <f ca="1" t="shared" si="22"/>
        <v>1</v>
      </c>
      <c r="I114" t="e">
        <f ca="1" t="shared" si="27"/>
        <v>#REF!</v>
      </c>
    </row>
    <row r="115" spans="1:9" ht="15" customHeight="1">
      <c r="A115" s="21" t="str">
        <f ca="1" t="shared" si="14"/>
        <v>O.14</v>
      </c>
      <c r="B115" s="21" t="str">
        <f t="shared" si="23"/>
        <v>O</v>
      </c>
      <c r="C115" s="21" t="str">
        <f t="shared" si="24"/>
        <v>Axe 6</v>
      </c>
      <c r="D115" s="21">
        <f t="shared" si="17"/>
        <v>2</v>
      </c>
      <c r="E115" t="e">
        <f ca="1" t="shared" si="25"/>
        <v>#REF!</v>
      </c>
      <c r="F115" s="21" t="str">
        <f t="shared" si="26"/>
        <v>RépSimple</v>
      </c>
      <c r="G115" s="21">
        <f ca="1" t="shared" si="21"/>
      </c>
      <c r="H115" s="20">
        <f ca="1" t="shared" si="22"/>
        <v>1</v>
      </c>
      <c r="I115" t="e">
        <f ca="1" t="shared" si="27"/>
        <v>#REF!</v>
      </c>
    </row>
    <row r="116" spans="1:9" ht="15" customHeight="1">
      <c r="A116" s="21" t="str">
        <f ca="1" t="shared" si="14"/>
        <v>P.01</v>
      </c>
      <c r="B116" s="21" t="str">
        <f t="shared" si="23"/>
        <v>P</v>
      </c>
      <c r="C116" s="21" t="str">
        <f t="shared" si="24"/>
        <v>Axe 6</v>
      </c>
      <c r="D116" s="21">
        <f t="shared" si="17"/>
        <v>2</v>
      </c>
      <c r="E116" t="e">
        <f ca="1" t="shared" si="25"/>
        <v>#REF!</v>
      </c>
      <c r="F116" s="21" t="str">
        <f t="shared" si="26"/>
        <v>RépSimple</v>
      </c>
      <c r="G116" s="21">
        <f ca="1" t="shared" si="21"/>
      </c>
      <c r="H116" s="20">
        <f ca="1" t="shared" si="22"/>
        <v>1</v>
      </c>
      <c r="I116" t="e">
        <f ca="1" t="shared" si="27"/>
        <v>#REF!</v>
      </c>
    </row>
    <row r="117" spans="1:9" ht="15" customHeight="1">
      <c r="A117" s="21" t="str">
        <f ca="1" t="shared" si="14"/>
        <v>P.02</v>
      </c>
      <c r="B117" s="21" t="str">
        <f t="shared" si="23"/>
        <v>P</v>
      </c>
      <c r="C117" s="21" t="str">
        <f t="shared" si="24"/>
        <v>Axe 6</v>
      </c>
      <c r="D117" s="21">
        <f t="shared" si="17"/>
        <v>2</v>
      </c>
      <c r="E117" t="e">
        <f ca="1" t="shared" si="25"/>
        <v>#REF!</v>
      </c>
      <c r="F117" s="21" t="str">
        <f t="shared" si="26"/>
        <v>RépSimple</v>
      </c>
      <c r="G117" s="21">
        <f ca="1" t="shared" si="21"/>
      </c>
      <c r="H117" s="20">
        <f ca="1" t="shared" si="22"/>
        <v>1</v>
      </c>
      <c r="I117" t="e">
        <f ca="1" t="shared" si="27"/>
        <v>#REF!</v>
      </c>
    </row>
    <row r="118" spans="1:9" ht="15" customHeight="1">
      <c r="A118" s="21" t="str">
        <f ca="1" t="shared" si="14"/>
        <v>P.03</v>
      </c>
      <c r="B118" s="21" t="str">
        <f t="shared" si="23"/>
        <v>P</v>
      </c>
      <c r="C118" s="21" t="str">
        <f t="shared" si="24"/>
        <v>Axe 6</v>
      </c>
      <c r="D118" s="21">
        <f t="shared" si="17"/>
        <v>2</v>
      </c>
      <c r="E118" t="e">
        <f ca="1" t="shared" si="25"/>
        <v>#REF!</v>
      </c>
      <c r="F118" s="21" t="str">
        <f t="shared" si="26"/>
        <v>RépSimple</v>
      </c>
      <c r="G118" s="21">
        <f ca="1" t="shared" si="21"/>
      </c>
      <c r="H118" s="20">
        <f ca="1" t="shared" si="22"/>
        <v>1</v>
      </c>
      <c r="I118" t="e">
        <f ca="1" t="shared" si="27"/>
        <v>#REF!</v>
      </c>
    </row>
    <row r="119" spans="1:9" ht="15" customHeight="1">
      <c r="A119" s="21" t="str">
        <f ca="1" t="shared" si="14"/>
        <v>P.04</v>
      </c>
      <c r="B119" s="21" t="str">
        <f t="shared" si="23"/>
        <v>P</v>
      </c>
      <c r="C119" s="21" t="str">
        <f t="shared" si="24"/>
        <v>Axe 6</v>
      </c>
      <c r="D119" s="21">
        <f t="shared" si="17"/>
        <v>2</v>
      </c>
      <c r="E119" t="e">
        <f ca="1" t="shared" si="25"/>
        <v>#REF!</v>
      </c>
      <c r="F119" s="21" t="str">
        <f t="shared" si="26"/>
        <v>RépSimple</v>
      </c>
      <c r="G119" s="21">
        <f ca="1" t="shared" si="21"/>
      </c>
      <c r="H119" s="20">
        <f ca="1" t="shared" si="22"/>
        <v>1</v>
      </c>
      <c r="I119" t="e">
        <f ca="1" t="shared" si="27"/>
        <v>#REF!</v>
      </c>
    </row>
    <row r="120" spans="1:9" ht="15" customHeight="1">
      <c r="A120" s="21" t="str">
        <f ca="1" t="shared" si="14"/>
        <v>P.05</v>
      </c>
      <c r="B120" s="21" t="str">
        <f t="shared" si="23"/>
        <v>P</v>
      </c>
      <c r="C120" s="21" t="str">
        <f t="shared" si="24"/>
        <v>Axe 6</v>
      </c>
      <c r="D120" s="21">
        <f t="shared" si="17"/>
        <v>2</v>
      </c>
      <c r="E120" t="e">
        <f ca="1" t="shared" si="25"/>
        <v>#REF!</v>
      </c>
      <c r="F120" s="21" t="str">
        <f t="shared" si="26"/>
        <v>RépSimple</v>
      </c>
      <c r="G120" s="21">
        <f ca="1" t="shared" si="21"/>
      </c>
      <c r="H120" s="20">
        <f ca="1" t="shared" si="22"/>
        <v>1</v>
      </c>
      <c r="I120" t="e">
        <f ca="1" t="shared" si="27"/>
        <v>#REF!</v>
      </c>
    </row>
    <row r="121" spans="1:9" ht="15" customHeight="1">
      <c r="A121" s="21" t="str">
        <f ca="1" t="shared" si="14"/>
        <v>P.06</v>
      </c>
      <c r="B121" s="21" t="str">
        <f t="shared" si="23"/>
        <v>P</v>
      </c>
      <c r="C121" s="21" t="str">
        <f t="shared" si="24"/>
        <v>Axe 6</v>
      </c>
      <c r="D121" s="21">
        <f t="shared" si="17"/>
        <v>2</v>
      </c>
      <c r="E121" t="e">
        <f ca="1" t="shared" si="25"/>
        <v>#REF!</v>
      </c>
      <c r="F121" s="21" t="str">
        <f t="shared" si="26"/>
        <v>RépSimple</v>
      </c>
      <c r="G121" s="21">
        <f ca="1" t="shared" si="21"/>
      </c>
      <c r="H121" s="20">
        <f ca="1" t="shared" si="22"/>
        <v>1</v>
      </c>
      <c r="I121" t="e">
        <f ca="1" t="shared" si="27"/>
        <v>#REF!</v>
      </c>
    </row>
    <row r="122" spans="1:9" ht="15" customHeight="1">
      <c r="A122" s="21" t="str">
        <f ca="1" t="shared" si="14"/>
        <v>Q.01</v>
      </c>
      <c r="B122" s="21" t="str">
        <f t="shared" si="23"/>
        <v>Q</v>
      </c>
      <c r="C122" s="21" t="str">
        <f t="shared" si="24"/>
        <v>Axe 7</v>
      </c>
      <c r="D122" s="21">
        <f t="shared" si="17"/>
        <v>3</v>
      </c>
      <c r="E122" t="e">
        <f ca="1" t="shared" si="25"/>
        <v>#REF!</v>
      </c>
      <c r="F122" s="21" t="str">
        <f t="shared" si="26"/>
        <v>RépSimple</v>
      </c>
      <c r="G122" s="21">
        <f ca="1" t="shared" si="21"/>
      </c>
      <c r="H122" s="20">
        <f ca="1" t="shared" si="22"/>
        <v>1</v>
      </c>
      <c r="I122" t="e">
        <f ca="1" t="shared" si="27"/>
        <v>#REF!</v>
      </c>
    </row>
    <row r="123" spans="1:9" ht="15" customHeight="1">
      <c r="A123" s="21" t="str">
        <f ca="1" t="shared" si="14"/>
        <v>Q.02</v>
      </c>
      <c r="B123" s="21" t="str">
        <f t="shared" si="23"/>
        <v>Q</v>
      </c>
      <c r="C123" s="21" t="str">
        <f t="shared" si="24"/>
        <v>Axe 7</v>
      </c>
      <c r="D123" s="21">
        <f t="shared" si="17"/>
        <v>3</v>
      </c>
      <c r="E123" t="e">
        <f ca="1" t="shared" si="25"/>
        <v>#REF!</v>
      </c>
      <c r="F123" s="21" t="str">
        <f t="shared" si="26"/>
        <v>RépComplexe3</v>
      </c>
      <c r="G123" s="21">
        <f ca="1" t="shared" si="21"/>
      </c>
      <c r="H123" s="20">
        <f ca="1" t="shared" si="22"/>
        <v>1</v>
      </c>
      <c r="I123" t="e">
        <f ca="1" t="shared" si="27"/>
        <v>#REF!</v>
      </c>
    </row>
    <row r="124" spans="1:9" ht="15" customHeight="1">
      <c r="A124" s="21" t="str">
        <f ca="1" t="shared" si="14"/>
        <v>Q.03</v>
      </c>
      <c r="B124" s="21" t="str">
        <f t="shared" si="23"/>
        <v>Q</v>
      </c>
      <c r="C124" s="21" t="str">
        <f t="shared" si="24"/>
        <v>Axe 7</v>
      </c>
      <c r="D124" s="21">
        <f t="shared" si="17"/>
        <v>3</v>
      </c>
      <c r="E124" t="e">
        <f ca="1" t="shared" si="25"/>
        <v>#REF!</v>
      </c>
      <c r="F124" s="21" t="str">
        <f t="shared" si="26"/>
        <v>RépSimple</v>
      </c>
      <c r="G124" s="21">
        <f ca="1" t="shared" si="21"/>
      </c>
      <c r="H124" s="20">
        <f ca="1" t="shared" si="22"/>
        <v>1</v>
      </c>
      <c r="I124" t="e">
        <f ca="1" t="shared" si="27"/>
        <v>#REF!</v>
      </c>
    </row>
    <row r="125" spans="1:9" ht="15" customHeight="1">
      <c r="A125" s="21" t="str">
        <f ca="1" t="shared" si="14"/>
        <v>Q.04</v>
      </c>
      <c r="B125" s="21" t="str">
        <f t="shared" si="23"/>
        <v>Q</v>
      </c>
      <c r="C125" s="21" t="str">
        <f t="shared" si="24"/>
        <v>Axe 7</v>
      </c>
      <c r="D125" s="21">
        <f t="shared" si="17"/>
        <v>3</v>
      </c>
      <c r="E125" t="e">
        <f ca="1" t="shared" si="25"/>
        <v>#REF!</v>
      </c>
      <c r="F125" s="21" t="str">
        <f t="shared" si="26"/>
        <v>RépSimple</v>
      </c>
      <c r="G125" s="21">
        <f ca="1" t="shared" si="21"/>
      </c>
      <c r="H125" s="20">
        <f ca="1" t="shared" si="22"/>
        <v>1</v>
      </c>
      <c r="I125" t="e">
        <f ca="1" t="shared" si="27"/>
        <v>#REF!</v>
      </c>
    </row>
    <row r="126" spans="1:9" ht="15" customHeight="1">
      <c r="A126" s="21" t="str">
        <f ca="1" t="shared" si="14"/>
        <v>Q.05</v>
      </c>
      <c r="B126" s="21" t="str">
        <f t="shared" si="23"/>
        <v>Q</v>
      </c>
      <c r="C126" s="21" t="str">
        <f t="shared" si="24"/>
        <v>Axe 7</v>
      </c>
      <c r="D126" s="21">
        <f t="shared" si="17"/>
        <v>3</v>
      </c>
      <c r="E126" t="e">
        <f ca="1" t="shared" si="25"/>
        <v>#REF!</v>
      </c>
      <c r="F126" s="21" t="str">
        <f t="shared" si="26"/>
        <v>RépSimple</v>
      </c>
      <c r="G126" s="21">
        <f ca="1" t="shared" si="21"/>
      </c>
      <c r="H126" s="20">
        <f ca="1" t="shared" si="22"/>
        <v>1</v>
      </c>
      <c r="I126" t="e">
        <f ca="1" t="shared" si="27"/>
        <v>#REF!</v>
      </c>
    </row>
    <row r="127" spans="1:9" ht="15" customHeight="1">
      <c r="A127" s="21" t="str">
        <f ca="1" t="shared" si="14"/>
        <v>Q.06</v>
      </c>
      <c r="B127" s="21" t="str">
        <f t="shared" si="23"/>
        <v>Q</v>
      </c>
      <c r="C127" s="21" t="str">
        <f t="shared" si="24"/>
        <v>Axe 7</v>
      </c>
      <c r="D127" s="21">
        <f t="shared" si="17"/>
        <v>3</v>
      </c>
      <c r="E127" t="e">
        <f ca="1" t="shared" si="25"/>
        <v>#REF!</v>
      </c>
      <c r="F127" s="21" t="str">
        <f t="shared" si="26"/>
        <v>RépSimple</v>
      </c>
      <c r="G127" s="21">
        <f ca="1" t="shared" si="21"/>
      </c>
      <c r="H127" s="20">
        <f ca="1" t="shared" si="22"/>
        <v>1</v>
      </c>
      <c r="I127" t="e">
        <f ca="1" t="shared" si="27"/>
        <v>#REF!</v>
      </c>
    </row>
    <row r="128" spans="1:9" ht="15" customHeight="1">
      <c r="A128" s="21" t="str">
        <f ca="1" t="shared" si="14"/>
        <v>Q.07</v>
      </c>
      <c r="B128" s="21" t="str">
        <f t="shared" si="23"/>
        <v>Q</v>
      </c>
      <c r="C128" s="21" t="str">
        <f t="shared" si="24"/>
        <v>Axe 7</v>
      </c>
      <c r="D128" s="21">
        <f t="shared" si="17"/>
        <v>3</v>
      </c>
      <c r="E128" t="e">
        <f ca="1" t="shared" si="25"/>
        <v>#REF!</v>
      </c>
      <c r="F128" s="21" t="str">
        <f t="shared" si="26"/>
        <v>RépComplexe3</v>
      </c>
      <c r="G128" s="21">
        <f ca="1" t="shared" si="21"/>
      </c>
      <c r="H128" s="20">
        <f ca="1" t="shared" si="22"/>
        <v>1</v>
      </c>
      <c r="I128" t="e">
        <f ca="1" t="shared" si="27"/>
        <v>#REF!</v>
      </c>
    </row>
    <row r="129" spans="1:9" ht="15" customHeight="1">
      <c r="A129" s="21" t="str">
        <f ca="1" t="shared" si="14"/>
        <v>Q.08</v>
      </c>
      <c r="B129" s="21" t="str">
        <f t="shared" si="23"/>
        <v>Q</v>
      </c>
      <c r="C129" s="21" t="str">
        <f t="shared" si="24"/>
        <v>Axe 7</v>
      </c>
      <c r="D129" s="21">
        <f t="shared" si="17"/>
        <v>3</v>
      </c>
      <c r="E129" t="e">
        <f ca="1" t="shared" si="25"/>
        <v>#REF!</v>
      </c>
      <c r="F129" s="21" t="str">
        <f t="shared" si="26"/>
        <v>RépSimple</v>
      </c>
      <c r="G129" s="21">
        <f ca="1" t="shared" si="21"/>
      </c>
      <c r="H129" s="20">
        <f ca="1" t="shared" si="22"/>
        <v>1</v>
      </c>
      <c r="I129" t="e">
        <f ca="1" t="shared" si="27"/>
        <v>#REF!</v>
      </c>
    </row>
    <row r="130" spans="1:9" ht="15" customHeight="1">
      <c r="A130" s="21" t="str">
        <f aca="true" ca="1" t="shared" si="28" ref="A130:A167">INDEX(OFFSET(RéfN4,,,,1),ROW()-ROW($A$1))</f>
        <v>Q.09</v>
      </c>
      <c r="B130" s="21" t="str">
        <f aca="true" t="shared" si="29" ref="B130:B155">VLOOKUP(A130,RéfN4,2,FALSE)</f>
        <v>Q</v>
      </c>
      <c r="C130" s="21" t="str">
        <f aca="true" t="shared" si="30" ref="C130:C155">IF(VLOOKUP(B130,RéfN3,2,FALSE)="","",VLOOKUP(B130,RéfN3,2,FALSE))</f>
        <v>Axe 7</v>
      </c>
      <c r="D130" s="21">
        <f aca="true" t="shared" si="31" ref="D130:D155">IF(ISERROR(VLOOKUP(C130,RéfN2,2,FALSE)),0,VLOOKUP(C130,RéfN2,2,FALSE))</f>
        <v>3</v>
      </c>
      <c r="E130" t="e">
        <f aca="true" ca="1" t="shared" si="32" ref="E130:E167">IF(VLOOKUP($A130,INDIRECT(VLOOKUP($B130,RéfN3,4,FALSE)),3,FALSE)="","",VLOOKUP($A130,INDIRECT(VLOOKUP($B130,RéfN3,4,FALSE)),3,FALSE))</f>
        <v>#REF!</v>
      </c>
      <c r="F130" s="21" t="str">
        <f aca="true" t="shared" si="33" ref="F130:F155">VLOOKUP(A130,RéfN4,4,FALSE)</f>
        <v>RépSimple</v>
      </c>
      <c r="G130" s="21">
        <f ca="1" t="shared" si="21"/>
      </c>
      <c r="H130" s="20">
        <f ca="1" t="shared" si="22"/>
        <v>1</v>
      </c>
      <c r="I130" t="e">
        <f aca="true" ca="1" t="shared" si="34" ref="I130:I155">IF(VLOOKUP($A130,INDIRECT(VLOOKUP($B130,RéfN3,4,FALSE)),4,FALSE)="","",VLOOKUP($A130,INDIRECT(VLOOKUP($B130,RéfN3,4,FALSE)),4,FALSE))</f>
        <v>#REF!</v>
      </c>
    </row>
    <row r="131" spans="1:9" ht="15" customHeight="1">
      <c r="A131" s="21" t="str">
        <f ca="1" t="shared" si="28"/>
        <v>R.01</v>
      </c>
      <c r="B131" s="21" t="str">
        <f t="shared" si="29"/>
        <v>R</v>
      </c>
      <c r="C131" s="21" t="str">
        <f t="shared" si="30"/>
        <v>Axe 7</v>
      </c>
      <c r="D131" s="21">
        <f t="shared" si="31"/>
        <v>3</v>
      </c>
      <c r="E131" t="e">
        <f ca="1" t="shared" si="32"/>
        <v>#REF!</v>
      </c>
      <c r="F131" s="21" t="str">
        <f t="shared" si="33"/>
        <v>RépComplexe3</v>
      </c>
      <c r="G131" s="21">
        <f aca="true" ca="1" t="shared" si="35" ref="G131:G155">IF(OR(ISERROR(VLOOKUP(E131,INDIRECT(F131),2,FALSE)),ISBLANK(VLOOKUP(E131,INDIRECT(F131),2,FALSE))),"",VLOOKUP(E131,INDIRECT(F131),2,FALSE))</f>
      </c>
      <c r="H131" s="20">
        <f aca="true" ca="1" t="shared" si="36" ref="H131:H155">MAX(OFFSET(INDIRECT(F131),,1,,1))</f>
        <v>1</v>
      </c>
      <c r="I131" t="e">
        <f ca="1" t="shared" si="34"/>
        <v>#REF!</v>
      </c>
    </row>
    <row r="132" spans="1:9" ht="15" customHeight="1">
      <c r="A132" s="21" t="str">
        <f ca="1" t="shared" si="28"/>
        <v>R.02</v>
      </c>
      <c r="B132" s="21" t="str">
        <f t="shared" si="29"/>
        <v>R</v>
      </c>
      <c r="C132" s="21" t="str">
        <f t="shared" si="30"/>
        <v>Axe 7</v>
      </c>
      <c r="D132" s="21">
        <f t="shared" si="31"/>
        <v>3</v>
      </c>
      <c r="E132" t="e">
        <f ca="1" t="shared" si="32"/>
        <v>#REF!</v>
      </c>
      <c r="F132" s="21" t="str">
        <f t="shared" si="33"/>
        <v>RépSimple</v>
      </c>
      <c r="G132" s="21">
        <f ca="1" t="shared" si="35"/>
      </c>
      <c r="H132" s="20">
        <f ca="1" t="shared" si="36"/>
        <v>1</v>
      </c>
      <c r="I132" t="e">
        <f ca="1" t="shared" si="34"/>
        <v>#REF!</v>
      </c>
    </row>
    <row r="133" spans="1:9" ht="15" customHeight="1">
      <c r="A133" s="21" t="str">
        <f ca="1" t="shared" si="28"/>
        <v>R.03</v>
      </c>
      <c r="B133" s="21" t="str">
        <f t="shared" si="29"/>
        <v>R</v>
      </c>
      <c r="C133" s="21" t="str">
        <f t="shared" si="30"/>
        <v>Axe 7</v>
      </c>
      <c r="D133" s="21">
        <f t="shared" si="31"/>
        <v>3</v>
      </c>
      <c r="E133" t="e">
        <f ca="1" t="shared" si="32"/>
        <v>#REF!</v>
      </c>
      <c r="F133" s="21" t="str">
        <f t="shared" si="33"/>
        <v>RépSimple</v>
      </c>
      <c r="G133" s="21">
        <f ca="1" t="shared" si="35"/>
      </c>
      <c r="H133" s="20">
        <f ca="1" t="shared" si="36"/>
        <v>1</v>
      </c>
      <c r="I133" t="e">
        <f ca="1" t="shared" si="34"/>
        <v>#REF!</v>
      </c>
    </row>
    <row r="134" spans="1:9" ht="15" customHeight="1">
      <c r="A134" s="21" t="str">
        <f ca="1" t="shared" si="28"/>
        <v>R.04</v>
      </c>
      <c r="B134" s="21" t="str">
        <f t="shared" si="29"/>
        <v>R</v>
      </c>
      <c r="C134" s="21" t="str">
        <f t="shared" si="30"/>
        <v>Axe 7</v>
      </c>
      <c r="D134" s="21">
        <f t="shared" si="31"/>
        <v>3</v>
      </c>
      <c r="E134" t="e">
        <f ca="1" t="shared" si="32"/>
        <v>#REF!</v>
      </c>
      <c r="F134" s="21" t="str">
        <f t="shared" si="33"/>
        <v>RépComplexe3</v>
      </c>
      <c r="G134" s="21">
        <f ca="1" t="shared" si="35"/>
      </c>
      <c r="H134" s="20">
        <f ca="1" t="shared" si="36"/>
        <v>1</v>
      </c>
      <c r="I134" t="e">
        <f ca="1" t="shared" si="34"/>
        <v>#REF!</v>
      </c>
    </row>
    <row r="135" spans="1:9" ht="15" customHeight="1">
      <c r="A135" s="21" t="str">
        <f ca="1" t="shared" si="28"/>
        <v>S.01</v>
      </c>
      <c r="B135" s="21" t="str">
        <f t="shared" si="29"/>
        <v>S</v>
      </c>
      <c r="C135" s="21" t="str">
        <f t="shared" si="30"/>
        <v>Axe 7</v>
      </c>
      <c r="D135" s="21">
        <f t="shared" si="31"/>
        <v>3</v>
      </c>
      <c r="E135" t="e">
        <f ca="1" t="shared" si="32"/>
        <v>#REF!</v>
      </c>
      <c r="F135" s="21" t="str">
        <f t="shared" si="33"/>
        <v>RépSimple</v>
      </c>
      <c r="G135" s="21">
        <f ca="1" t="shared" si="35"/>
      </c>
      <c r="H135" s="20">
        <f ca="1" t="shared" si="36"/>
        <v>1</v>
      </c>
      <c r="I135" t="e">
        <f ca="1" t="shared" si="34"/>
        <v>#REF!</v>
      </c>
    </row>
    <row r="136" spans="1:9" ht="15" customHeight="1">
      <c r="A136" s="21" t="str">
        <f ca="1" t="shared" si="28"/>
        <v>S.02</v>
      </c>
      <c r="B136" s="21" t="str">
        <f t="shared" si="29"/>
        <v>S</v>
      </c>
      <c r="C136" s="21" t="str">
        <f t="shared" si="30"/>
        <v>Axe 7</v>
      </c>
      <c r="D136" s="21">
        <f t="shared" si="31"/>
        <v>3</v>
      </c>
      <c r="E136" t="e">
        <f ca="1" t="shared" si="32"/>
        <v>#REF!</v>
      </c>
      <c r="F136" s="21" t="str">
        <f t="shared" si="33"/>
        <v>RépSimple</v>
      </c>
      <c r="G136" s="21">
        <f ca="1" t="shared" si="35"/>
      </c>
      <c r="H136" s="20">
        <f ca="1" t="shared" si="36"/>
        <v>1</v>
      </c>
      <c r="I136" t="e">
        <f ca="1" t="shared" si="34"/>
        <v>#REF!</v>
      </c>
    </row>
    <row r="137" spans="1:9" ht="15" customHeight="1">
      <c r="A137" s="21" t="str">
        <f ca="1" t="shared" si="28"/>
        <v>S.03</v>
      </c>
      <c r="B137" s="21" t="str">
        <f t="shared" si="29"/>
        <v>S</v>
      </c>
      <c r="C137" s="21" t="str">
        <f t="shared" si="30"/>
        <v>Axe 7</v>
      </c>
      <c r="D137" s="21">
        <f t="shared" si="31"/>
        <v>3</v>
      </c>
      <c r="E137" t="e">
        <f ca="1" t="shared" si="32"/>
        <v>#REF!</v>
      </c>
      <c r="F137" s="21" t="str">
        <f t="shared" si="33"/>
        <v>RépSimple</v>
      </c>
      <c r="G137" s="21">
        <f ca="1" t="shared" si="35"/>
      </c>
      <c r="H137" s="20">
        <f ca="1" t="shared" si="36"/>
        <v>1</v>
      </c>
      <c r="I137" t="e">
        <f ca="1" t="shared" si="34"/>
        <v>#REF!</v>
      </c>
    </row>
    <row r="138" spans="1:9" ht="15" customHeight="1">
      <c r="A138" s="21" t="str">
        <f ca="1" t="shared" si="28"/>
        <v>S.04</v>
      </c>
      <c r="B138" s="21" t="str">
        <f t="shared" si="29"/>
        <v>S</v>
      </c>
      <c r="C138" s="21" t="str">
        <f t="shared" si="30"/>
        <v>Axe 7</v>
      </c>
      <c r="D138" s="21">
        <f t="shared" si="31"/>
        <v>3</v>
      </c>
      <c r="E138" t="e">
        <f ca="1" t="shared" si="32"/>
        <v>#REF!</v>
      </c>
      <c r="F138" s="21" t="str">
        <f t="shared" si="33"/>
        <v>RépComplexe3</v>
      </c>
      <c r="G138" s="21">
        <f ca="1" t="shared" si="35"/>
      </c>
      <c r="H138" s="20">
        <f ca="1" t="shared" si="36"/>
        <v>1</v>
      </c>
      <c r="I138" t="e">
        <f ca="1" t="shared" si="34"/>
        <v>#REF!</v>
      </c>
    </row>
    <row r="139" spans="1:9" ht="15" customHeight="1">
      <c r="A139" s="21" t="str">
        <f ca="1" t="shared" si="28"/>
        <v>S.05</v>
      </c>
      <c r="B139" s="21" t="str">
        <f t="shared" si="29"/>
        <v>S</v>
      </c>
      <c r="C139" s="21" t="str">
        <f t="shared" si="30"/>
        <v>Axe 7</v>
      </c>
      <c r="D139" s="21">
        <f t="shared" si="31"/>
        <v>3</v>
      </c>
      <c r="E139" t="e">
        <f ca="1" t="shared" si="32"/>
        <v>#REF!</v>
      </c>
      <c r="F139" s="21" t="str">
        <f t="shared" si="33"/>
        <v>RépSimple</v>
      </c>
      <c r="G139" s="21">
        <f ca="1" t="shared" si="35"/>
      </c>
      <c r="H139" s="20">
        <f ca="1" t="shared" si="36"/>
        <v>1</v>
      </c>
      <c r="I139" t="e">
        <f ca="1" t="shared" si="34"/>
        <v>#REF!</v>
      </c>
    </row>
    <row r="140" spans="1:9" ht="15" customHeight="1">
      <c r="A140" s="21" t="str">
        <f ca="1" t="shared" si="28"/>
        <v>S.06</v>
      </c>
      <c r="B140" s="21" t="str">
        <f t="shared" si="29"/>
        <v>S</v>
      </c>
      <c r="C140" s="21" t="str">
        <f t="shared" si="30"/>
        <v>Axe 7</v>
      </c>
      <c r="D140" s="21">
        <f t="shared" si="31"/>
        <v>3</v>
      </c>
      <c r="E140" t="e">
        <f ca="1" t="shared" si="32"/>
        <v>#REF!</v>
      </c>
      <c r="F140" s="21" t="str">
        <f t="shared" si="33"/>
        <v>RépSimple</v>
      </c>
      <c r="G140" s="21">
        <f ca="1" t="shared" si="35"/>
      </c>
      <c r="H140" s="20">
        <f ca="1" t="shared" si="36"/>
        <v>1</v>
      </c>
      <c r="I140" t="e">
        <f ca="1" t="shared" si="34"/>
        <v>#REF!</v>
      </c>
    </row>
    <row r="141" spans="1:9" ht="15" customHeight="1">
      <c r="A141" s="21" t="str">
        <f ca="1" t="shared" si="28"/>
        <v>S.07</v>
      </c>
      <c r="B141" s="21" t="str">
        <f t="shared" si="29"/>
        <v>S</v>
      </c>
      <c r="C141" s="21" t="str">
        <f t="shared" si="30"/>
        <v>Axe 7</v>
      </c>
      <c r="D141" s="21">
        <f t="shared" si="31"/>
        <v>3</v>
      </c>
      <c r="E141" t="e">
        <f ca="1" t="shared" si="32"/>
        <v>#REF!</v>
      </c>
      <c r="F141" s="21" t="str">
        <f t="shared" si="33"/>
        <v>RépComplexe3</v>
      </c>
      <c r="G141" s="21">
        <f ca="1" t="shared" si="35"/>
      </c>
      <c r="H141" s="20">
        <f ca="1" t="shared" si="36"/>
        <v>1</v>
      </c>
      <c r="I141" t="e">
        <f ca="1" t="shared" si="34"/>
        <v>#REF!</v>
      </c>
    </row>
    <row r="142" spans="1:9" ht="15" customHeight="1">
      <c r="A142" s="21" t="str">
        <f ca="1" t="shared" si="28"/>
        <v>T.01</v>
      </c>
      <c r="B142" s="21" t="str">
        <f t="shared" si="29"/>
        <v>T</v>
      </c>
      <c r="C142" s="21" t="str">
        <f t="shared" si="30"/>
        <v>Axe 8</v>
      </c>
      <c r="D142" s="21">
        <f t="shared" si="31"/>
        <v>3</v>
      </c>
      <c r="E142" t="e">
        <f ca="1" t="shared" si="32"/>
        <v>#REF!</v>
      </c>
      <c r="F142" s="21" t="str">
        <f t="shared" si="33"/>
        <v>RépSimple</v>
      </c>
      <c r="G142" s="21">
        <f ca="1" t="shared" si="35"/>
      </c>
      <c r="H142" s="20">
        <f ca="1" t="shared" si="36"/>
        <v>1</v>
      </c>
      <c r="I142" t="e">
        <f ca="1" t="shared" si="34"/>
        <v>#REF!</v>
      </c>
    </row>
    <row r="143" spans="1:9" ht="15" customHeight="1">
      <c r="A143" s="21" t="str">
        <f ca="1" t="shared" si="28"/>
        <v>T.02</v>
      </c>
      <c r="B143" s="21" t="str">
        <f t="shared" si="29"/>
        <v>T</v>
      </c>
      <c r="C143" s="21" t="str">
        <f t="shared" si="30"/>
        <v>Axe 8</v>
      </c>
      <c r="D143" s="21">
        <f t="shared" si="31"/>
        <v>3</v>
      </c>
      <c r="E143" t="e">
        <f ca="1" t="shared" si="32"/>
        <v>#REF!</v>
      </c>
      <c r="F143" s="21" t="str">
        <f t="shared" si="33"/>
        <v>RépSimple</v>
      </c>
      <c r="G143" s="21">
        <f ca="1" t="shared" si="35"/>
      </c>
      <c r="H143" s="20">
        <f ca="1" t="shared" si="36"/>
        <v>1</v>
      </c>
      <c r="I143" t="e">
        <f ca="1" t="shared" si="34"/>
        <v>#REF!</v>
      </c>
    </row>
    <row r="144" spans="1:9" ht="15" customHeight="1">
      <c r="A144" s="21" t="str">
        <f ca="1" t="shared" si="28"/>
        <v>T.03</v>
      </c>
      <c r="B144" s="21" t="str">
        <f t="shared" si="29"/>
        <v>T</v>
      </c>
      <c r="C144" s="21" t="str">
        <f t="shared" si="30"/>
        <v>Axe 8</v>
      </c>
      <c r="D144" s="21">
        <f t="shared" si="31"/>
        <v>3</v>
      </c>
      <c r="E144" t="e">
        <f ca="1" t="shared" si="32"/>
        <v>#REF!</v>
      </c>
      <c r="F144" s="21" t="str">
        <f t="shared" si="33"/>
        <v>RépSimple</v>
      </c>
      <c r="G144" s="21">
        <f ca="1" t="shared" si="35"/>
      </c>
      <c r="H144" s="20">
        <f ca="1" t="shared" si="36"/>
        <v>1</v>
      </c>
      <c r="I144" t="e">
        <f ca="1" t="shared" si="34"/>
        <v>#REF!</v>
      </c>
    </row>
    <row r="145" spans="1:9" ht="15" customHeight="1">
      <c r="A145" s="21" t="str">
        <f ca="1" t="shared" si="28"/>
        <v>T.04</v>
      </c>
      <c r="B145" s="21" t="str">
        <f t="shared" si="29"/>
        <v>T</v>
      </c>
      <c r="C145" s="21" t="str">
        <f t="shared" si="30"/>
        <v>Axe 8</v>
      </c>
      <c r="D145" s="21">
        <f t="shared" si="31"/>
        <v>3</v>
      </c>
      <c r="E145" t="e">
        <f ca="1" t="shared" si="32"/>
        <v>#REF!</v>
      </c>
      <c r="F145" s="21" t="str">
        <f t="shared" si="33"/>
        <v>RépSimple</v>
      </c>
      <c r="G145" s="21">
        <f ca="1" t="shared" si="35"/>
      </c>
      <c r="H145" s="20">
        <f ca="1" t="shared" si="36"/>
        <v>1</v>
      </c>
      <c r="I145" t="e">
        <f ca="1" t="shared" si="34"/>
        <v>#REF!</v>
      </c>
    </row>
    <row r="146" spans="1:9" ht="15" customHeight="1">
      <c r="A146" s="21" t="str">
        <f ca="1" t="shared" si="28"/>
        <v>T.05</v>
      </c>
      <c r="B146" s="21" t="str">
        <f t="shared" si="29"/>
        <v>T</v>
      </c>
      <c r="C146" s="21" t="str">
        <f t="shared" si="30"/>
        <v>Axe 8</v>
      </c>
      <c r="D146" s="21">
        <f t="shared" si="31"/>
        <v>3</v>
      </c>
      <c r="E146" t="e">
        <f ca="1" t="shared" si="32"/>
        <v>#REF!</v>
      </c>
      <c r="F146" s="21" t="str">
        <f t="shared" si="33"/>
        <v>RépSimple</v>
      </c>
      <c r="G146" s="21">
        <f ca="1" t="shared" si="35"/>
      </c>
      <c r="H146" s="20">
        <f ca="1" t="shared" si="36"/>
        <v>1</v>
      </c>
      <c r="I146" t="e">
        <f ca="1" t="shared" si="34"/>
        <v>#REF!</v>
      </c>
    </row>
    <row r="147" spans="1:9" ht="15" customHeight="1">
      <c r="A147" s="21" t="str">
        <f ca="1" t="shared" si="28"/>
        <v>T.06</v>
      </c>
      <c r="B147" s="21" t="str">
        <f t="shared" si="29"/>
        <v>T</v>
      </c>
      <c r="C147" s="21" t="str">
        <f t="shared" si="30"/>
        <v>Axe 8</v>
      </c>
      <c r="D147" s="21">
        <f t="shared" si="31"/>
        <v>3</v>
      </c>
      <c r="E147" t="e">
        <f ca="1" t="shared" si="32"/>
        <v>#REF!</v>
      </c>
      <c r="F147" s="21" t="str">
        <f t="shared" si="33"/>
        <v>RépSimple</v>
      </c>
      <c r="G147" s="21">
        <f ca="1" t="shared" si="35"/>
      </c>
      <c r="H147" s="20">
        <f ca="1" t="shared" si="36"/>
        <v>1</v>
      </c>
      <c r="I147" t="e">
        <f ca="1" t="shared" si="34"/>
        <v>#REF!</v>
      </c>
    </row>
    <row r="148" spans="1:9" ht="15" customHeight="1">
      <c r="A148" s="21" t="str">
        <f ca="1" t="shared" si="28"/>
        <v>U.01</v>
      </c>
      <c r="B148" s="21" t="str">
        <f t="shared" si="29"/>
        <v>U</v>
      </c>
      <c r="C148" s="21" t="str">
        <f t="shared" si="30"/>
        <v>Axe 8</v>
      </c>
      <c r="D148" s="21">
        <f t="shared" si="31"/>
        <v>3</v>
      </c>
      <c r="E148" t="e">
        <f ca="1" t="shared" si="32"/>
        <v>#REF!</v>
      </c>
      <c r="F148" s="21" t="str">
        <f t="shared" si="33"/>
        <v>RépSimple</v>
      </c>
      <c r="G148" s="21">
        <f ca="1" t="shared" si="35"/>
      </c>
      <c r="H148" s="20">
        <f ca="1" t="shared" si="36"/>
        <v>1</v>
      </c>
      <c r="I148" t="e">
        <f ca="1" t="shared" si="34"/>
        <v>#REF!</v>
      </c>
    </row>
    <row r="149" spans="1:9" ht="15" customHeight="1">
      <c r="A149" s="21" t="str">
        <f ca="1" t="shared" si="28"/>
        <v>U.02</v>
      </c>
      <c r="B149" s="21" t="str">
        <f t="shared" si="29"/>
        <v>U</v>
      </c>
      <c r="C149" s="21" t="str">
        <f t="shared" si="30"/>
        <v>Axe 8</v>
      </c>
      <c r="D149" s="21">
        <f t="shared" si="31"/>
        <v>3</v>
      </c>
      <c r="E149" t="e">
        <f ca="1" t="shared" si="32"/>
        <v>#REF!</v>
      </c>
      <c r="F149" s="21" t="str">
        <f t="shared" si="33"/>
        <v>RépSimple</v>
      </c>
      <c r="G149" s="21">
        <f ca="1" t="shared" si="35"/>
      </c>
      <c r="H149" s="20">
        <f ca="1" t="shared" si="36"/>
        <v>1</v>
      </c>
      <c r="I149" t="e">
        <f ca="1" t="shared" si="34"/>
        <v>#REF!</v>
      </c>
    </row>
    <row r="150" spans="1:9" ht="15" customHeight="1">
      <c r="A150" s="21" t="str">
        <f ca="1" t="shared" si="28"/>
        <v>U.03</v>
      </c>
      <c r="B150" s="21" t="str">
        <f t="shared" si="29"/>
        <v>U</v>
      </c>
      <c r="C150" s="21" t="str">
        <f t="shared" si="30"/>
        <v>Axe 8</v>
      </c>
      <c r="D150" s="21">
        <f t="shared" si="31"/>
        <v>3</v>
      </c>
      <c r="E150" t="e">
        <f ca="1" t="shared" si="32"/>
        <v>#REF!</v>
      </c>
      <c r="F150" s="21" t="str">
        <f t="shared" si="33"/>
        <v>RépSimple</v>
      </c>
      <c r="G150" s="21">
        <f ca="1" t="shared" si="35"/>
      </c>
      <c r="H150" s="20">
        <f ca="1" t="shared" si="36"/>
        <v>1</v>
      </c>
      <c r="I150" t="e">
        <f ca="1" t="shared" si="34"/>
        <v>#REF!</v>
      </c>
    </row>
    <row r="151" spans="1:9" ht="15" customHeight="1">
      <c r="A151" s="21" t="str">
        <f ca="1" t="shared" si="28"/>
        <v>U.04</v>
      </c>
      <c r="B151" s="21" t="str">
        <f t="shared" si="29"/>
        <v>U</v>
      </c>
      <c r="C151" s="21" t="str">
        <f t="shared" si="30"/>
        <v>Axe 8</v>
      </c>
      <c r="D151" s="21">
        <f t="shared" si="31"/>
        <v>3</v>
      </c>
      <c r="E151" t="e">
        <f ca="1" t="shared" si="32"/>
        <v>#REF!</v>
      </c>
      <c r="F151" s="21" t="str">
        <f t="shared" si="33"/>
        <v>RépSimple</v>
      </c>
      <c r="G151" s="21">
        <f ca="1" t="shared" si="35"/>
      </c>
      <c r="H151" s="20">
        <f ca="1" t="shared" si="36"/>
        <v>1</v>
      </c>
      <c r="I151" t="e">
        <f ca="1" t="shared" si="34"/>
        <v>#REF!</v>
      </c>
    </row>
    <row r="152" spans="1:9" ht="15" customHeight="1">
      <c r="A152" s="21" t="str">
        <f ca="1" t="shared" si="28"/>
        <v>U.05</v>
      </c>
      <c r="B152" s="21" t="str">
        <f t="shared" si="29"/>
        <v>U</v>
      </c>
      <c r="C152" s="21" t="str">
        <f t="shared" si="30"/>
        <v>Axe 8</v>
      </c>
      <c r="D152" s="21">
        <f t="shared" si="31"/>
        <v>3</v>
      </c>
      <c r="E152" t="e">
        <f ca="1" t="shared" si="32"/>
        <v>#REF!</v>
      </c>
      <c r="F152" s="21" t="str">
        <f t="shared" si="33"/>
        <v>RépSimple</v>
      </c>
      <c r="G152" s="21">
        <f ca="1" t="shared" si="35"/>
      </c>
      <c r="H152" s="20">
        <f ca="1" t="shared" si="36"/>
        <v>1</v>
      </c>
      <c r="I152" t="e">
        <f ca="1" t="shared" si="34"/>
        <v>#REF!</v>
      </c>
    </row>
    <row r="153" spans="1:9" ht="15" customHeight="1">
      <c r="A153" s="21" t="str">
        <f ca="1" t="shared" si="28"/>
        <v>U.06</v>
      </c>
      <c r="B153" s="21" t="str">
        <f t="shared" si="29"/>
        <v>U</v>
      </c>
      <c r="C153" s="21" t="str">
        <f t="shared" si="30"/>
        <v>Axe 8</v>
      </c>
      <c r="D153" s="21">
        <f t="shared" si="31"/>
        <v>3</v>
      </c>
      <c r="E153" t="e">
        <f ca="1" t="shared" si="32"/>
        <v>#REF!</v>
      </c>
      <c r="F153" s="21" t="str">
        <f t="shared" si="33"/>
        <v>RépSimple</v>
      </c>
      <c r="G153" s="21">
        <f ca="1" t="shared" si="35"/>
      </c>
      <c r="H153" s="20">
        <f ca="1" t="shared" si="36"/>
        <v>1</v>
      </c>
      <c r="I153" t="e">
        <f ca="1" t="shared" si="34"/>
        <v>#REF!</v>
      </c>
    </row>
    <row r="154" spans="1:9" ht="15" customHeight="1">
      <c r="A154" s="21" t="str">
        <f ca="1" t="shared" si="28"/>
        <v>V.01</v>
      </c>
      <c r="B154" s="21" t="str">
        <f t="shared" si="29"/>
        <v>V</v>
      </c>
      <c r="C154" s="21" t="str">
        <f t="shared" si="30"/>
        <v>Axe 8</v>
      </c>
      <c r="D154" s="21">
        <f t="shared" si="31"/>
        <v>3</v>
      </c>
      <c r="E154" t="e">
        <f ca="1" t="shared" si="32"/>
        <v>#REF!</v>
      </c>
      <c r="F154" s="21" t="str">
        <f t="shared" si="33"/>
        <v>RépSimple</v>
      </c>
      <c r="G154" s="21">
        <f ca="1" t="shared" si="35"/>
      </c>
      <c r="H154" s="20">
        <f ca="1" t="shared" si="36"/>
        <v>1</v>
      </c>
      <c r="I154" t="e">
        <f ca="1" t="shared" si="34"/>
        <v>#REF!</v>
      </c>
    </row>
    <row r="155" spans="1:9" ht="15" customHeight="1">
      <c r="A155" s="21" t="str">
        <f ca="1" t="shared" si="28"/>
        <v>V.02</v>
      </c>
      <c r="B155" s="21" t="str">
        <f t="shared" si="29"/>
        <v>V</v>
      </c>
      <c r="C155" s="21" t="str">
        <f t="shared" si="30"/>
        <v>Axe 8</v>
      </c>
      <c r="D155" s="21">
        <f t="shared" si="31"/>
        <v>3</v>
      </c>
      <c r="E155" t="e">
        <f ca="1" t="shared" si="32"/>
        <v>#REF!</v>
      </c>
      <c r="F155" s="21" t="str">
        <f t="shared" si="33"/>
        <v>RépSimple</v>
      </c>
      <c r="G155" s="21">
        <f ca="1" t="shared" si="35"/>
      </c>
      <c r="H155" s="20">
        <f ca="1" t="shared" si="36"/>
        <v>1</v>
      </c>
      <c r="I155" t="e">
        <f ca="1" t="shared" si="34"/>
        <v>#REF!</v>
      </c>
    </row>
    <row r="156" spans="1:8" ht="15" customHeight="1">
      <c r="A156" s="21" t="str">
        <f ca="1" t="shared" si="28"/>
        <v>V.03</v>
      </c>
      <c r="B156" s="21" t="str">
        <f aca="true" t="shared" si="37" ref="B156:B163">VLOOKUP(A156,RéfN4,2,FALSE)</f>
        <v>V</v>
      </c>
      <c r="C156" s="21" t="str">
        <f aca="true" t="shared" si="38" ref="C156:C163">IF(VLOOKUP(B156,RéfN3,2,FALSE)="","",VLOOKUP(B156,RéfN3,2,FALSE))</f>
        <v>Axe 8</v>
      </c>
      <c r="D156" s="21">
        <f aca="true" t="shared" si="39" ref="D156:D163">IF(ISERROR(VLOOKUP(C156,RéfN2,2,FALSE)),0,VLOOKUP(C156,RéfN2,2,FALSE))</f>
        <v>3</v>
      </c>
      <c r="E156" t="e">
        <f ca="1" t="shared" si="32"/>
        <v>#REF!</v>
      </c>
      <c r="F156" s="21" t="str">
        <f aca="true" t="shared" si="40" ref="F156:F163">VLOOKUP(A156,RéfN4,4,FALSE)</f>
        <v>RépSimple</v>
      </c>
      <c r="G156" s="21">
        <f aca="true" ca="1" t="shared" si="41" ref="G156:G163">IF(OR(ISERROR(VLOOKUP(E156,INDIRECT(F156),2,FALSE)),ISBLANK(VLOOKUP(E156,INDIRECT(F156),2,FALSE))),"",VLOOKUP(E156,INDIRECT(F156),2,FALSE))</f>
      </c>
      <c r="H156" s="20">
        <f aca="true" ca="1" t="shared" si="42" ref="H156:H163">MAX(OFFSET(INDIRECT(F156),,1,,1))</f>
        <v>1</v>
      </c>
    </row>
    <row r="157" spans="1:8" ht="15" customHeight="1">
      <c r="A157" s="21" t="str">
        <f ca="1" t="shared" si="28"/>
        <v>V.04</v>
      </c>
      <c r="B157" s="21" t="str">
        <f t="shared" si="37"/>
        <v>V</v>
      </c>
      <c r="C157" s="21" t="str">
        <f t="shared" si="38"/>
        <v>Axe 8</v>
      </c>
      <c r="D157" s="21">
        <f t="shared" si="39"/>
        <v>3</v>
      </c>
      <c r="E157" t="e">
        <f ca="1" t="shared" si="32"/>
        <v>#REF!</v>
      </c>
      <c r="F157" s="21" t="str">
        <f t="shared" si="40"/>
        <v>RépSimple</v>
      </c>
      <c r="G157" s="21">
        <f ca="1" t="shared" si="41"/>
      </c>
      <c r="H157" s="20">
        <f ca="1" t="shared" si="42"/>
        <v>1</v>
      </c>
    </row>
    <row r="158" spans="1:8" ht="15" customHeight="1">
      <c r="A158" s="21" t="str">
        <f ca="1" t="shared" si="28"/>
        <v>V.05</v>
      </c>
      <c r="B158" s="21" t="str">
        <f t="shared" si="37"/>
        <v>V</v>
      </c>
      <c r="C158" s="21" t="str">
        <f t="shared" si="38"/>
        <v>Axe 8</v>
      </c>
      <c r="D158" s="21">
        <f t="shared" si="39"/>
        <v>3</v>
      </c>
      <c r="E158" t="e">
        <f ca="1" t="shared" si="32"/>
        <v>#REF!</v>
      </c>
      <c r="F158" s="21" t="str">
        <f t="shared" si="40"/>
        <v>RépSimple</v>
      </c>
      <c r="G158" s="21">
        <f ca="1" t="shared" si="41"/>
      </c>
      <c r="H158" s="20">
        <f ca="1" t="shared" si="42"/>
        <v>1</v>
      </c>
    </row>
    <row r="159" spans="1:8" ht="15" customHeight="1">
      <c r="A159" s="21" t="str">
        <f ca="1" t="shared" si="28"/>
        <v>V.06</v>
      </c>
      <c r="B159" s="21" t="str">
        <f t="shared" si="37"/>
        <v>V</v>
      </c>
      <c r="C159" s="21" t="str">
        <f t="shared" si="38"/>
        <v>Axe 8</v>
      </c>
      <c r="D159" s="21">
        <f t="shared" si="39"/>
        <v>3</v>
      </c>
      <c r="E159" t="e">
        <f ca="1" t="shared" si="32"/>
        <v>#REF!</v>
      </c>
      <c r="F159" s="21" t="str">
        <f t="shared" si="40"/>
        <v>RépSimple</v>
      </c>
      <c r="G159" s="21">
        <f ca="1" t="shared" si="41"/>
      </c>
      <c r="H159" s="20">
        <f ca="1" t="shared" si="42"/>
        <v>1</v>
      </c>
    </row>
    <row r="160" spans="1:8" ht="15" customHeight="1">
      <c r="A160" s="21" t="str">
        <f ca="1" t="shared" si="28"/>
        <v>V.07</v>
      </c>
      <c r="B160" s="21" t="str">
        <f t="shared" si="37"/>
        <v>V</v>
      </c>
      <c r="C160" s="21" t="str">
        <f t="shared" si="38"/>
        <v>Axe 8</v>
      </c>
      <c r="D160" s="21">
        <f t="shared" si="39"/>
        <v>3</v>
      </c>
      <c r="E160" t="e">
        <f ca="1" t="shared" si="32"/>
        <v>#REF!</v>
      </c>
      <c r="F160" s="21" t="str">
        <f t="shared" si="40"/>
        <v>RépSimple</v>
      </c>
      <c r="G160" s="21">
        <f ca="1" t="shared" si="41"/>
      </c>
      <c r="H160" s="20">
        <f ca="1" t="shared" si="42"/>
        <v>1</v>
      </c>
    </row>
    <row r="161" spans="1:8" ht="15" customHeight="1">
      <c r="A161" s="21" t="str">
        <f ca="1" t="shared" si="28"/>
        <v>V.08</v>
      </c>
      <c r="B161" s="21" t="str">
        <f t="shared" si="37"/>
        <v>V</v>
      </c>
      <c r="C161" s="21" t="str">
        <f t="shared" si="38"/>
        <v>Axe 8</v>
      </c>
      <c r="D161" s="21">
        <f t="shared" si="39"/>
        <v>3</v>
      </c>
      <c r="E161" t="e">
        <f ca="1" t="shared" si="32"/>
        <v>#REF!</v>
      </c>
      <c r="F161" s="21" t="str">
        <f t="shared" si="40"/>
        <v>RépSimple</v>
      </c>
      <c r="G161" s="21">
        <f ca="1" t="shared" si="41"/>
      </c>
      <c r="H161" s="20">
        <f ca="1" t="shared" si="42"/>
        <v>1</v>
      </c>
    </row>
    <row r="162" spans="1:8" ht="15" customHeight="1">
      <c r="A162" s="21" t="str">
        <f ca="1" t="shared" si="28"/>
        <v>V.09</v>
      </c>
      <c r="B162" s="21" t="str">
        <f t="shared" si="37"/>
        <v>V</v>
      </c>
      <c r="C162" s="21" t="str">
        <f t="shared" si="38"/>
        <v>Axe 8</v>
      </c>
      <c r="D162" s="21">
        <f t="shared" si="39"/>
        <v>3</v>
      </c>
      <c r="E162" t="e">
        <f ca="1" t="shared" si="32"/>
        <v>#REF!</v>
      </c>
      <c r="F162" s="21" t="str">
        <f t="shared" si="40"/>
        <v>RépSimple</v>
      </c>
      <c r="G162" s="21">
        <f ca="1" t="shared" si="41"/>
      </c>
      <c r="H162" s="20">
        <f ca="1" t="shared" si="42"/>
        <v>1</v>
      </c>
    </row>
    <row r="163" spans="1:8" ht="15" customHeight="1">
      <c r="A163" s="21" t="str">
        <f ca="1" t="shared" si="28"/>
        <v>V.10</v>
      </c>
      <c r="B163" s="21" t="str">
        <f t="shared" si="37"/>
        <v>V</v>
      </c>
      <c r="C163" s="21" t="str">
        <f t="shared" si="38"/>
        <v>Axe 8</v>
      </c>
      <c r="D163" s="21">
        <f t="shared" si="39"/>
        <v>3</v>
      </c>
      <c r="E163" t="e">
        <f ca="1" t="shared" si="32"/>
        <v>#REF!</v>
      </c>
      <c r="F163" s="21" t="str">
        <f t="shared" si="40"/>
        <v>RépSimple</v>
      </c>
      <c r="G163" s="21">
        <f ca="1" t="shared" si="41"/>
      </c>
      <c r="H163" s="20">
        <f ca="1" t="shared" si="42"/>
        <v>1</v>
      </c>
    </row>
    <row r="164" spans="1:8" ht="15" customHeight="1">
      <c r="A164" s="21" t="str">
        <f ca="1" t="shared" si="28"/>
        <v>V.11</v>
      </c>
      <c r="B164" s="21" t="str">
        <f>VLOOKUP(A164,RéfN4,2,FALSE)</f>
        <v>V</v>
      </c>
      <c r="C164" s="21" t="str">
        <f>IF(VLOOKUP(B164,RéfN3,2,FALSE)="","",VLOOKUP(B164,RéfN3,2,FALSE))</f>
        <v>Axe 8</v>
      </c>
      <c r="D164" s="21">
        <f>IF(ISERROR(VLOOKUP(C164,RéfN2,2,FALSE)),0,VLOOKUP(C164,RéfN2,2,FALSE))</f>
        <v>3</v>
      </c>
      <c r="E164" t="e">
        <f ca="1" t="shared" si="32"/>
        <v>#REF!</v>
      </c>
      <c r="F164" s="21" t="str">
        <f>VLOOKUP(A164,RéfN4,4,FALSE)</f>
        <v>RépSimple</v>
      </c>
      <c r="G164" s="21">
        <f ca="1">IF(OR(ISERROR(VLOOKUP(E164,INDIRECT(F164),2,FALSE)),ISBLANK(VLOOKUP(E164,INDIRECT(F164),2,FALSE))),"",VLOOKUP(E164,INDIRECT(F164),2,FALSE))</f>
      </c>
      <c r="H164" s="20">
        <f ca="1">MAX(OFFSET(INDIRECT(F164),,1,,1))</f>
        <v>1</v>
      </c>
    </row>
    <row r="165" spans="1:8" ht="15" customHeight="1">
      <c r="A165" s="21" t="str">
        <f ca="1" t="shared" si="28"/>
        <v>V.12</v>
      </c>
      <c r="B165" s="21" t="str">
        <f>VLOOKUP(A165,RéfN4,2,FALSE)</f>
        <v>V</v>
      </c>
      <c r="C165" s="21" t="str">
        <f>IF(VLOOKUP(B165,RéfN3,2,FALSE)="","",VLOOKUP(B165,RéfN3,2,FALSE))</f>
        <v>Axe 8</v>
      </c>
      <c r="D165" s="21">
        <f>IF(ISERROR(VLOOKUP(C165,RéfN2,2,FALSE)),0,VLOOKUP(C165,RéfN2,2,FALSE))</f>
        <v>3</v>
      </c>
      <c r="E165" t="e">
        <f ca="1" t="shared" si="32"/>
        <v>#REF!</v>
      </c>
      <c r="F165" s="21" t="str">
        <f>VLOOKUP(A165,RéfN4,4,FALSE)</f>
        <v>RépSimple</v>
      </c>
      <c r="G165" s="21">
        <f ca="1">IF(OR(ISERROR(VLOOKUP(E165,INDIRECT(F165),2,FALSE)),ISBLANK(VLOOKUP(E165,INDIRECT(F165),2,FALSE))),"",VLOOKUP(E165,INDIRECT(F165),2,FALSE))</f>
      </c>
      <c r="H165" s="20">
        <f ca="1">MAX(OFFSET(INDIRECT(F165),,1,,1))</f>
        <v>1</v>
      </c>
    </row>
    <row r="166" spans="1:8" ht="15" customHeight="1">
      <c r="A166" s="21" t="str">
        <f ca="1" t="shared" si="28"/>
        <v>V.13</v>
      </c>
      <c r="B166" s="21" t="str">
        <f>VLOOKUP(A166,RéfN4,2,FALSE)</f>
        <v>V</v>
      </c>
      <c r="C166" s="21" t="str">
        <f>IF(VLOOKUP(B166,RéfN3,2,FALSE)="","",VLOOKUP(B166,RéfN3,2,FALSE))</f>
        <v>Axe 8</v>
      </c>
      <c r="D166" s="21">
        <f>IF(ISERROR(VLOOKUP(C166,RéfN2,2,FALSE)),0,VLOOKUP(C166,RéfN2,2,FALSE))</f>
        <v>3</v>
      </c>
      <c r="E166" t="e">
        <f ca="1" t="shared" si="32"/>
        <v>#REF!</v>
      </c>
      <c r="F166" s="21" t="str">
        <f>VLOOKUP(A166,RéfN4,4,FALSE)</f>
        <v>RépSimple</v>
      </c>
      <c r="G166" s="21">
        <f ca="1">IF(OR(ISERROR(VLOOKUP(E166,INDIRECT(F166),2,FALSE)),ISBLANK(VLOOKUP(E166,INDIRECT(F166),2,FALSE))),"",VLOOKUP(E166,INDIRECT(F166),2,FALSE))</f>
      </c>
      <c r="H166" s="20">
        <f ca="1">MAX(OFFSET(INDIRECT(F166),,1,,1))</f>
        <v>1</v>
      </c>
    </row>
    <row r="167" spans="1:8" ht="15" customHeight="1">
      <c r="A167" s="21" t="str">
        <f ca="1" t="shared" si="28"/>
        <v>V.14</v>
      </c>
      <c r="B167" s="21" t="str">
        <f>VLOOKUP(A167,RéfN4,2,FALSE)</f>
        <v>V</v>
      </c>
      <c r="C167" s="21" t="str">
        <f>IF(VLOOKUP(B167,RéfN3,2,FALSE)="","",VLOOKUP(B167,RéfN3,2,FALSE))</f>
        <v>Axe 8</v>
      </c>
      <c r="D167" s="21">
        <f>IF(ISERROR(VLOOKUP(C167,RéfN2,2,FALSE)),0,VLOOKUP(C167,RéfN2,2,FALSE))</f>
        <v>3</v>
      </c>
      <c r="E167" t="e">
        <f ca="1" t="shared" si="32"/>
        <v>#REF!</v>
      </c>
      <c r="F167" s="21" t="str">
        <f>VLOOKUP(A167,RéfN4,4,FALSE)</f>
        <v>RépSimple</v>
      </c>
      <c r="G167" s="21">
        <f ca="1">IF(OR(ISERROR(VLOOKUP(E167,INDIRECT(F167),2,FALSE)),ISBLANK(VLOOKUP(E167,INDIRECT(F167),2,FALSE))),"",VLOOKUP(E167,INDIRECT(F167),2,FALSE))</f>
      </c>
      <c r="H167" s="20">
        <f ca="1">MAX(OFFSET(INDIRECT(F167),,1,,1))</f>
        <v>1</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Feuil11"/>
  <dimension ref="A1:F257"/>
  <sheetViews>
    <sheetView zoomScalePageLayoutView="0" workbookViewId="0" topLeftCell="A133">
      <selection activeCell="D148" sqref="D148"/>
    </sheetView>
  </sheetViews>
  <sheetFormatPr defaultColWidth="11.83203125" defaultRowHeight="15" customHeight="1"/>
  <cols>
    <col min="1" max="1" width="17.16015625" style="16" customWidth="1"/>
    <col min="2" max="2" width="9.83203125" style="16" customWidth="1"/>
    <col min="3" max="3" width="11.83203125" style="16" customWidth="1"/>
    <col min="4" max="4" width="97.66015625" style="16" customWidth="1"/>
    <col min="5" max="5" width="15.83203125" style="16" bestFit="1" customWidth="1"/>
    <col min="6" max="16384" width="11.83203125" style="16" customWidth="1"/>
  </cols>
  <sheetData>
    <row r="1" spans="1:6" ht="15" customHeight="1">
      <c r="A1" s="18" t="s">
        <v>106</v>
      </c>
      <c r="B1" s="18"/>
      <c r="C1" s="18"/>
      <c r="D1" s="18"/>
      <c r="E1" s="18"/>
      <c r="F1" s="18"/>
    </row>
    <row r="2" ht="15" customHeight="1">
      <c r="A2" s="16" t="s">
        <v>97</v>
      </c>
    </row>
    <row r="3" ht="15" customHeight="1">
      <c r="A3" s="16" t="s">
        <v>98</v>
      </c>
    </row>
    <row r="4" spans="1:6" ht="15" customHeight="1">
      <c r="A4" s="18" t="s">
        <v>105</v>
      </c>
      <c r="B4" s="18"/>
      <c r="C4" s="18"/>
      <c r="D4" s="18"/>
      <c r="E4" s="18"/>
      <c r="F4" s="18"/>
    </row>
    <row r="5" ht="15" customHeight="1">
      <c r="A5" s="16" t="s">
        <v>107</v>
      </c>
    </row>
    <row r="6" ht="15" customHeight="1">
      <c r="A6" s="16" t="s">
        <v>108</v>
      </c>
    </row>
    <row r="7" ht="15" customHeight="1">
      <c r="A7" s="16" t="s">
        <v>439</v>
      </c>
    </row>
    <row r="8" ht="15" customHeight="1">
      <c r="A8" s="16" t="s">
        <v>109</v>
      </c>
    </row>
    <row r="9" spans="1:6" ht="15" customHeight="1">
      <c r="A9" s="18" t="s">
        <v>66</v>
      </c>
      <c r="B9" s="18"/>
      <c r="C9" s="18"/>
      <c r="D9" s="18"/>
      <c r="E9" s="18"/>
      <c r="F9" s="18"/>
    </row>
    <row r="10" spans="1:6" ht="15" customHeight="1">
      <c r="A10" s="17" t="s">
        <v>43</v>
      </c>
      <c r="B10" s="17" t="s">
        <v>44</v>
      </c>
      <c r="C10" s="17"/>
      <c r="D10" s="17"/>
      <c r="E10" s="17"/>
      <c r="F10" s="17"/>
    </row>
    <row r="11" spans="1:2" ht="15" customHeight="1">
      <c r="A11" s="16">
        <v>0</v>
      </c>
      <c r="B11" s="16" t="s">
        <v>83</v>
      </c>
    </row>
    <row r="12" spans="1:2" ht="15" customHeight="1">
      <c r="A12" s="16">
        <v>1</v>
      </c>
      <c r="B12" s="16" t="s">
        <v>84</v>
      </c>
    </row>
    <row r="13" spans="1:2" ht="15" customHeight="1">
      <c r="A13" s="16">
        <v>2</v>
      </c>
      <c r="B13" s="16" t="s">
        <v>5</v>
      </c>
    </row>
    <row r="14" spans="1:2" ht="15" customHeight="1">
      <c r="A14" s="16">
        <v>3</v>
      </c>
      <c r="B14" s="16" t="s">
        <v>271</v>
      </c>
    </row>
    <row r="15" spans="1:6" ht="15" customHeight="1">
      <c r="A15" s="18" t="s">
        <v>67</v>
      </c>
      <c r="B15" s="18"/>
      <c r="C15" s="18"/>
      <c r="D15" s="18"/>
      <c r="E15" s="18"/>
      <c r="F15" s="18"/>
    </row>
    <row r="16" spans="1:6" ht="15" customHeight="1">
      <c r="A16" s="17" t="s">
        <v>43</v>
      </c>
      <c r="B16" s="17" t="s">
        <v>45</v>
      </c>
      <c r="C16" s="17" t="s">
        <v>44</v>
      </c>
      <c r="D16" s="17"/>
      <c r="E16" s="17"/>
      <c r="F16" s="17"/>
    </row>
    <row r="17" spans="1:3" ht="15" customHeight="1">
      <c r="A17" s="16" t="s">
        <v>46</v>
      </c>
      <c r="B17" s="16">
        <v>1</v>
      </c>
      <c r="C17" s="16" t="s">
        <v>9</v>
      </c>
    </row>
    <row r="18" spans="1:3" ht="15" customHeight="1">
      <c r="A18" s="16" t="s">
        <v>47</v>
      </c>
      <c r="B18" s="16">
        <v>1</v>
      </c>
      <c r="C18" s="16" t="s">
        <v>8</v>
      </c>
    </row>
    <row r="19" spans="1:3" ht="15" customHeight="1">
      <c r="A19" s="16" t="s">
        <v>48</v>
      </c>
      <c r="B19" s="16">
        <v>2</v>
      </c>
      <c r="C19" s="16" t="s">
        <v>267</v>
      </c>
    </row>
    <row r="20" spans="1:3" ht="15" customHeight="1">
      <c r="A20" s="16" t="s">
        <v>49</v>
      </c>
      <c r="B20" s="16">
        <v>2</v>
      </c>
      <c r="C20" s="16" t="s">
        <v>11</v>
      </c>
    </row>
    <row r="21" spans="1:3" ht="15" customHeight="1">
      <c r="A21" s="16" t="s">
        <v>50</v>
      </c>
      <c r="B21" s="16">
        <v>2</v>
      </c>
      <c r="C21" s="16" t="s">
        <v>268</v>
      </c>
    </row>
    <row r="22" spans="1:3" ht="15" customHeight="1">
      <c r="A22" s="16" t="s">
        <v>51</v>
      </c>
      <c r="B22" s="16">
        <v>2</v>
      </c>
      <c r="C22" s="16" t="s">
        <v>27</v>
      </c>
    </row>
    <row r="23" spans="1:3" ht="15" customHeight="1">
      <c r="A23" s="16" t="s">
        <v>52</v>
      </c>
      <c r="B23" s="16">
        <v>3</v>
      </c>
      <c r="C23" s="16" t="s">
        <v>269</v>
      </c>
    </row>
    <row r="24" spans="1:3" ht="15" customHeight="1">
      <c r="A24" s="16" t="s">
        <v>86</v>
      </c>
      <c r="B24" s="16">
        <v>3</v>
      </c>
      <c r="C24" s="16" t="s">
        <v>270</v>
      </c>
    </row>
    <row r="25" spans="1:6" ht="15" customHeight="1">
      <c r="A25" s="18" t="s">
        <v>99</v>
      </c>
      <c r="B25" s="18"/>
      <c r="C25" s="18"/>
      <c r="D25" s="26"/>
      <c r="E25" s="18"/>
      <c r="F25" s="18"/>
    </row>
    <row r="26" spans="1:4" ht="15" customHeight="1">
      <c r="A26" s="16" t="s">
        <v>100</v>
      </c>
      <c r="D26" s="27"/>
    </row>
    <row r="27" spans="1:4" ht="15" customHeight="1">
      <c r="A27" s="16" t="s">
        <v>101</v>
      </c>
      <c r="D27" s="27"/>
    </row>
    <row r="28" spans="1:4" ht="15" customHeight="1">
      <c r="A28" s="16" t="s">
        <v>102</v>
      </c>
      <c r="D28" s="27"/>
    </row>
    <row r="29" spans="1:4" ht="15" customHeight="1">
      <c r="A29" s="16" t="s">
        <v>103</v>
      </c>
      <c r="D29" s="27"/>
    </row>
    <row r="30" spans="1:6" ht="15" customHeight="1">
      <c r="A30" s="18" t="s">
        <v>68</v>
      </c>
      <c r="B30" s="18"/>
      <c r="C30" s="18"/>
      <c r="D30" s="18"/>
      <c r="E30" s="18"/>
      <c r="F30" s="18"/>
    </row>
    <row r="31" spans="1:6" ht="15" customHeight="1">
      <c r="A31" s="17" t="s">
        <v>43</v>
      </c>
      <c r="B31" s="17" t="s">
        <v>45</v>
      </c>
      <c r="C31" s="17" t="s">
        <v>44</v>
      </c>
      <c r="D31" s="17"/>
      <c r="E31" s="17"/>
      <c r="F31" s="17"/>
    </row>
    <row r="32" spans="1:4" ht="15" customHeight="1">
      <c r="A32" s="16" t="s">
        <v>14</v>
      </c>
      <c r="C32" s="16" t="s">
        <v>87</v>
      </c>
      <c r="D32" s="16" t="s">
        <v>100</v>
      </c>
    </row>
    <row r="33" spans="1:4" ht="15" customHeight="1">
      <c r="A33" s="16" t="s">
        <v>15</v>
      </c>
      <c r="C33" s="16" t="s">
        <v>88</v>
      </c>
      <c r="D33" s="16" t="s">
        <v>100</v>
      </c>
    </row>
    <row r="34" spans="1:4" ht="15" customHeight="1">
      <c r="A34" s="16" t="s">
        <v>16</v>
      </c>
      <c r="B34" s="16" t="s">
        <v>46</v>
      </c>
      <c r="C34" s="16" t="s">
        <v>89</v>
      </c>
      <c r="D34" s="16" t="s">
        <v>101</v>
      </c>
    </row>
    <row r="35" spans="1:4" ht="15" customHeight="1">
      <c r="A35" s="16" t="s">
        <v>18</v>
      </c>
      <c r="B35" s="16" t="s">
        <v>46</v>
      </c>
      <c r="C35" s="16" t="s">
        <v>17</v>
      </c>
      <c r="D35" s="16" t="s">
        <v>101</v>
      </c>
    </row>
    <row r="36" spans="1:4" ht="15" customHeight="1">
      <c r="A36" s="16" t="s">
        <v>19</v>
      </c>
      <c r="B36" s="16" t="s">
        <v>46</v>
      </c>
      <c r="C36" s="16" t="s">
        <v>10</v>
      </c>
      <c r="D36" s="16" t="s">
        <v>101</v>
      </c>
    </row>
    <row r="37" spans="1:4" ht="15" customHeight="1">
      <c r="A37" s="16" t="s">
        <v>20</v>
      </c>
      <c r="B37" s="16" t="s">
        <v>47</v>
      </c>
      <c r="C37" s="16" t="s">
        <v>7</v>
      </c>
      <c r="D37" s="16" t="s">
        <v>101</v>
      </c>
    </row>
    <row r="38" spans="1:4" ht="15" customHeight="1">
      <c r="A38" s="16" t="s">
        <v>21</v>
      </c>
      <c r="B38" s="16" t="s">
        <v>47</v>
      </c>
      <c r="C38" s="16" t="s">
        <v>272</v>
      </c>
      <c r="D38" s="16" t="s">
        <v>101</v>
      </c>
    </row>
    <row r="39" spans="1:4" ht="15" customHeight="1">
      <c r="A39" s="16" t="s">
        <v>32</v>
      </c>
      <c r="B39" s="16" t="s">
        <v>47</v>
      </c>
      <c r="C39" s="16" t="s">
        <v>154</v>
      </c>
      <c r="D39" s="16" t="s">
        <v>101</v>
      </c>
    </row>
    <row r="40" spans="1:4" ht="15" customHeight="1">
      <c r="A40" s="16" t="s">
        <v>33</v>
      </c>
      <c r="B40" s="16" t="s">
        <v>48</v>
      </c>
      <c r="C40" s="16" t="s">
        <v>85</v>
      </c>
      <c r="D40" s="16" t="s">
        <v>102</v>
      </c>
    </row>
    <row r="41" spans="1:4" ht="15" customHeight="1">
      <c r="A41" s="16" t="s">
        <v>34</v>
      </c>
      <c r="B41" s="16" t="s">
        <v>48</v>
      </c>
      <c r="C41" s="16" t="s">
        <v>273</v>
      </c>
      <c r="D41" s="16" t="s">
        <v>102</v>
      </c>
    </row>
    <row r="42" spans="1:4" ht="15" customHeight="1">
      <c r="A42" s="16" t="s">
        <v>35</v>
      </c>
      <c r="B42" s="16" t="s">
        <v>49</v>
      </c>
      <c r="C42" s="16" t="s">
        <v>11</v>
      </c>
      <c r="D42" s="16" t="s">
        <v>102</v>
      </c>
    </row>
    <row r="43" spans="1:4" ht="15" customHeight="1">
      <c r="A43" s="16" t="s">
        <v>30</v>
      </c>
      <c r="B43" s="16" t="s">
        <v>50</v>
      </c>
      <c r="C43" s="16" t="s">
        <v>12</v>
      </c>
      <c r="D43" s="16" t="s">
        <v>102</v>
      </c>
    </row>
    <row r="44" spans="1:4" ht="15" customHeight="1">
      <c r="A44" s="16" t="s">
        <v>31</v>
      </c>
      <c r="B44" s="16" t="s">
        <v>50</v>
      </c>
      <c r="C44" s="16" t="s">
        <v>25</v>
      </c>
      <c r="D44" s="16" t="s">
        <v>102</v>
      </c>
    </row>
    <row r="45" spans="1:4" ht="15" customHeight="1">
      <c r="A45" s="16" t="s">
        <v>22</v>
      </c>
      <c r="B45" s="16" t="s">
        <v>51</v>
      </c>
      <c r="C45" s="16" t="s">
        <v>24</v>
      </c>
      <c r="D45" s="16" t="s">
        <v>102</v>
      </c>
    </row>
    <row r="46" spans="1:4" ht="15" customHeight="1">
      <c r="A46" s="16" t="s">
        <v>23</v>
      </c>
      <c r="B46" s="16" t="s">
        <v>51</v>
      </c>
      <c r="C46" s="16" t="s">
        <v>13</v>
      </c>
      <c r="D46" s="16" t="s">
        <v>102</v>
      </c>
    </row>
    <row r="47" spans="1:4" ht="15" customHeight="1">
      <c r="A47" s="16" t="s">
        <v>36</v>
      </c>
      <c r="B47" s="16" t="s">
        <v>51</v>
      </c>
      <c r="C47" s="16" t="s">
        <v>26</v>
      </c>
      <c r="D47" s="16" t="s">
        <v>102</v>
      </c>
    </row>
    <row r="48" spans="1:4" ht="15" customHeight="1">
      <c r="A48" s="16" t="s">
        <v>37</v>
      </c>
      <c r="B48" s="16" t="s">
        <v>52</v>
      </c>
      <c r="C48" s="16" t="s">
        <v>274</v>
      </c>
      <c r="D48" s="16" t="s">
        <v>103</v>
      </c>
    </row>
    <row r="49" spans="1:4" ht="15" customHeight="1">
      <c r="A49" s="16" t="s">
        <v>38</v>
      </c>
      <c r="B49" s="16" t="s">
        <v>52</v>
      </c>
      <c r="C49" s="16" t="s">
        <v>275</v>
      </c>
      <c r="D49" s="16" t="s">
        <v>103</v>
      </c>
    </row>
    <row r="50" spans="1:4" ht="15" customHeight="1">
      <c r="A50" s="16" t="s">
        <v>39</v>
      </c>
      <c r="B50" s="16" t="s">
        <v>52</v>
      </c>
      <c r="C50" s="16" t="s">
        <v>276</v>
      </c>
      <c r="D50" s="16" t="s">
        <v>103</v>
      </c>
    </row>
    <row r="51" spans="1:4" ht="15" customHeight="1">
      <c r="A51" s="16" t="s">
        <v>40</v>
      </c>
      <c r="B51" s="16" t="s">
        <v>86</v>
      </c>
      <c r="C51" s="16" t="s">
        <v>277</v>
      </c>
      <c r="D51" s="16" t="s">
        <v>103</v>
      </c>
    </row>
    <row r="52" spans="1:4" ht="15" customHeight="1">
      <c r="A52" s="16" t="s">
        <v>41</v>
      </c>
      <c r="B52" s="16" t="s">
        <v>86</v>
      </c>
      <c r="C52" s="16" t="s">
        <v>278</v>
      </c>
      <c r="D52" s="16" t="s">
        <v>103</v>
      </c>
    </row>
    <row r="53" spans="1:4" ht="15" customHeight="1">
      <c r="A53" s="16" t="s">
        <v>42</v>
      </c>
      <c r="B53" s="16" t="s">
        <v>86</v>
      </c>
      <c r="C53" s="16" t="s">
        <v>279</v>
      </c>
      <c r="D53" s="16" t="s">
        <v>103</v>
      </c>
    </row>
    <row r="54" spans="1:6" ht="15" customHeight="1">
      <c r="A54" s="18" t="s">
        <v>69</v>
      </c>
      <c r="B54" s="18"/>
      <c r="C54" s="18"/>
      <c r="D54" s="18"/>
      <c r="E54" s="18"/>
      <c r="F54" s="18"/>
    </row>
    <row r="55" spans="1:6" ht="15" customHeight="1">
      <c r="A55" s="17" t="s">
        <v>43</v>
      </c>
      <c r="B55" s="17" t="s">
        <v>53</v>
      </c>
      <c r="C55" s="17"/>
      <c r="D55" s="17"/>
      <c r="E55" s="17"/>
      <c r="F55" s="17"/>
    </row>
    <row r="56" spans="1:2" ht="15" customHeight="1">
      <c r="A56" s="16" t="s">
        <v>28</v>
      </c>
      <c r="B56" s="16">
        <v>1</v>
      </c>
    </row>
    <row r="57" spans="1:2" ht="15" customHeight="1">
      <c r="A57" s="16" t="s">
        <v>29</v>
      </c>
      <c r="B57" s="16">
        <v>0</v>
      </c>
    </row>
    <row r="58" ht="15" customHeight="1">
      <c r="A58" s="16" t="s">
        <v>156</v>
      </c>
    </row>
    <row r="59" spans="1:6" ht="15" customHeight="1">
      <c r="A59" s="18" t="s">
        <v>70</v>
      </c>
      <c r="B59" s="18"/>
      <c r="C59" s="18"/>
      <c r="D59" s="18"/>
      <c r="E59" s="18"/>
      <c r="F59" s="18"/>
    </row>
    <row r="60" spans="1:6" ht="15" customHeight="1">
      <c r="A60" s="17" t="s">
        <v>43</v>
      </c>
      <c r="B60" s="17" t="s">
        <v>53</v>
      </c>
      <c r="C60" s="17"/>
      <c r="D60" s="17"/>
      <c r="E60" s="17"/>
      <c r="F60" s="17"/>
    </row>
    <row r="61" spans="1:2" ht="15" customHeight="1">
      <c r="A61" s="16" t="s">
        <v>28</v>
      </c>
      <c r="B61" s="16">
        <v>0</v>
      </c>
    </row>
    <row r="62" spans="1:2" ht="15" customHeight="1">
      <c r="A62" s="16" t="s">
        <v>29</v>
      </c>
      <c r="B62" s="16">
        <v>1</v>
      </c>
    </row>
    <row r="63" ht="15" customHeight="1">
      <c r="A63" s="16" t="s">
        <v>156</v>
      </c>
    </row>
    <row r="64" spans="1:6" ht="15" customHeight="1">
      <c r="A64" s="18" t="s">
        <v>77</v>
      </c>
      <c r="B64" s="18"/>
      <c r="C64" s="18"/>
      <c r="D64" s="18"/>
      <c r="E64" s="18"/>
      <c r="F64" s="18"/>
    </row>
    <row r="65" spans="1:6" ht="15" customHeight="1">
      <c r="A65" s="17" t="s">
        <v>43</v>
      </c>
      <c r="B65" s="17" t="s">
        <v>53</v>
      </c>
      <c r="C65" s="17"/>
      <c r="D65" s="17"/>
      <c r="E65" s="17"/>
      <c r="F65" s="17"/>
    </row>
    <row r="66" spans="1:2" ht="15" customHeight="1">
      <c r="A66" s="16" t="s">
        <v>74</v>
      </c>
      <c r="B66" s="16">
        <v>3</v>
      </c>
    </row>
    <row r="67" spans="1:2" ht="15" customHeight="1">
      <c r="A67" s="16" t="s">
        <v>75</v>
      </c>
      <c r="B67" s="16">
        <v>2</v>
      </c>
    </row>
    <row r="68" spans="1:2" ht="15" customHeight="1">
      <c r="A68" s="16" t="s">
        <v>76</v>
      </c>
      <c r="B68" s="16">
        <v>1</v>
      </c>
    </row>
    <row r="69" spans="1:2" ht="15" customHeight="1">
      <c r="A69" s="16" t="s">
        <v>29</v>
      </c>
      <c r="B69" s="16">
        <v>0</v>
      </c>
    </row>
    <row r="70" ht="15" customHeight="1">
      <c r="A70" s="16" t="s">
        <v>156</v>
      </c>
    </row>
    <row r="71" spans="1:6" ht="15" customHeight="1">
      <c r="A71" s="18" t="s">
        <v>79</v>
      </c>
      <c r="B71" s="18"/>
      <c r="C71" s="18"/>
      <c r="D71" s="18"/>
      <c r="E71" s="18"/>
      <c r="F71" s="18"/>
    </row>
    <row r="72" spans="1:6" ht="15" customHeight="1">
      <c r="A72" s="17" t="s">
        <v>43</v>
      </c>
      <c r="B72" s="17" t="s">
        <v>53</v>
      </c>
      <c r="C72" s="17"/>
      <c r="D72" s="17"/>
      <c r="E72" s="17"/>
      <c r="F72" s="17"/>
    </row>
    <row r="73" spans="1:2" ht="15" customHeight="1">
      <c r="A73" s="16" t="s">
        <v>75</v>
      </c>
      <c r="B73" s="16">
        <v>2</v>
      </c>
    </row>
    <row r="74" spans="1:2" ht="15" customHeight="1">
      <c r="A74" s="16" t="s">
        <v>76</v>
      </c>
      <c r="B74" s="16">
        <v>1</v>
      </c>
    </row>
    <row r="75" spans="1:2" ht="15" customHeight="1">
      <c r="A75" s="16" t="s">
        <v>29</v>
      </c>
      <c r="B75" s="16">
        <v>0</v>
      </c>
    </row>
    <row r="76" ht="15" customHeight="1">
      <c r="A76" s="16" t="s">
        <v>156</v>
      </c>
    </row>
    <row r="77" spans="1:6" ht="15" customHeight="1">
      <c r="A77" s="18" t="s">
        <v>80</v>
      </c>
      <c r="B77" s="18"/>
      <c r="C77" s="18"/>
      <c r="D77" s="18"/>
      <c r="E77" s="18"/>
      <c r="F77" s="18"/>
    </row>
    <row r="78" spans="1:6" ht="15" customHeight="1">
      <c r="A78" s="17" t="s">
        <v>43</v>
      </c>
      <c r="B78" s="17" t="s">
        <v>53</v>
      </c>
      <c r="C78" s="17"/>
      <c r="D78" s="17"/>
      <c r="E78" s="17"/>
      <c r="F78" s="17"/>
    </row>
    <row r="79" spans="1:2" ht="15" customHeight="1">
      <c r="A79" s="16" t="s">
        <v>157</v>
      </c>
      <c r="B79" s="16">
        <v>1</v>
      </c>
    </row>
    <row r="80" spans="1:2" ht="15" customHeight="1">
      <c r="A80" s="16" t="s">
        <v>82</v>
      </c>
      <c r="B80" s="16">
        <v>0.5</v>
      </c>
    </row>
    <row r="81" spans="1:2" ht="15" customHeight="1">
      <c r="A81" s="16" t="s">
        <v>29</v>
      </c>
      <c r="B81" s="16">
        <v>0</v>
      </c>
    </row>
    <row r="82" ht="15" customHeight="1">
      <c r="A82" s="16" t="s">
        <v>156</v>
      </c>
    </row>
    <row r="83" spans="1:6" ht="15" customHeight="1">
      <c r="A83" s="18" t="s">
        <v>71</v>
      </c>
      <c r="B83" s="18"/>
      <c r="C83" s="18"/>
      <c r="D83" s="18"/>
      <c r="E83" s="18"/>
      <c r="F83" s="18"/>
    </row>
    <row r="84" spans="1:6" ht="15" customHeight="1">
      <c r="A84" s="17" t="s">
        <v>65</v>
      </c>
      <c r="B84" s="17"/>
      <c r="C84" s="17"/>
      <c r="D84" s="17"/>
      <c r="E84" s="17"/>
      <c r="F84" s="17"/>
    </row>
    <row r="85" ht="15" customHeight="1">
      <c r="A85" s="16" t="s">
        <v>60</v>
      </c>
    </row>
    <row r="86" ht="15" customHeight="1">
      <c r="A86" s="16" t="s">
        <v>61</v>
      </c>
    </row>
    <row r="87" ht="15" customHeight="1">
      <c r="A87" s="16" t="s">
        <v>73</v>
      </c>
    </row>
    <row r="88" ht="15" customHeight="1">
      <c r="A88" s="16" t="s">
        <v>78</v>
      </c>
    </row>
    <row r="89" ht="15" customHeight="1">
      <c r="A89" s="16" t="s">
        <v>81</v>
      </c>
    </row>
    <row r="90" spans="1:6" ht="15" customHeight="1">
      <c r="A90" s="18" t="s">
        <v>56</v>
      </c>
      <c r="B90" s="18"/>
      <c r="C90" s="18"/>
      <c r="D90" s="18"/>
      <c r="E90" s="18"/>
      <c r="F90" s="18"/>
    </row>
    <row r="91" spans="1:6" ht="15" customHeight="1">
      <c r="A91" s="17" t="s">
        <v>54</v>
      </c>
      <c r="B91" s="17" t="s">
        <v>43</v>
      </c>
      <c r="C91" s="17" t="s">
        <v>45</v>
      </c>
      <c r="D91" s="17" t="s">
        <v>55</v>
      </c>
      <c r="E91" s="17" t="s">
        <v>57</v>
      </c>
      <c r="F91" s="17"/>
    </row>
    <row r="92" spans="1:5" ht="15" customHeight="1">
      <c r="A92" s="16">
        <v>1</v>
      </c>
      <c r="B92" s="16" t="str">
        <f>C92&amp;TEXT(A92,".00")</f>
        <v>A.01</v>
      </c>
      <c r="C92" s="16" t="s">
        <v>14</v>
      </c>
      <c r="D92" s="2" t="s">
        <v>90</v>
      </c>
      <c r="E92" s="16" t="s">
        <v>61</v>
      </c>
    </row>
    <row r="93" spans="1:5" ht="15" customHeight="1">
      <c r="A93" s="16">
        <v>2</v>
      </c>
      <c r="B93" s="16" t="str">
        <f aca="true" t="shared" si="0" ref="B93:B100">C93&amp;TEXT(A93,".00")</f>
        <v>A.02</v>
      </c>
      <c r="C93" s="16" t="s">
        <v>14</v>
      </c>
      <c r="D93" s="22" t="s">
        <v>158</v>
      </c>
      <c r="E93" s="16" t="s">
        <v>61</v>
      </c>
    </row>
    <row r="94" spans="1:5" ht="15" customHeight="1">
      <c r="A94" s="16">
        <v>3</v>
      </c>
      <c r="B94" s="16" t="str">
        <f t="shared" si="0"/>
        <v>A.03</v>
      </c>
      <c r="C94" s="16" t="s">
        <v>14</v>
      </c>
      <c r="D94" s="2" t="s">
        <v>159</v>
      </c>
      <c r="E94" s="16" t="s">
        <v>61</v>
      </c>
    </row>
    <row r="95" spans="1:5" ht="15" customHeight="1">
      <c r="A95" s="16">
        <v>4</v>
      </c>
      <c r="B95" s="16" t="str">
        <f t="shared" si="0"/>
        <v>A.04</v>
      </c>
      <c r="C95" s="16" t="s">
        <v>14</v>
      </c>
      <c r="D95" s="2" t="s">
        <v>155</v>
      </c>
      <c r="E95" s="16" t="s">
        <v>60</v>
      </c>
    </row>
    <row r="96" spans="1:5" ht="15" customHeight="1">
      <c r="A96" s="16">
        <v>5</v>
      </c>
      <c r="B96" s="16" t="str">
        <f t="shared" si="0"/>
        <v>A.05</v>
      </c>
      <c r="C96" s="16" t="s">
        <v>14</v>
      </c>
      <c r="D96" s="2" t="s">
        <v>161</v>
      </c>
      <c r="E96" s="16" t="s">
        <v>61</v>
      </c>
    </row>
    <row r="97" spans="1:5" ht="15" customHeight="1">
      <c r="A97" s="16">
        <v>6</v>
      </c>
      <c r="B97" s="16" t="str">
        <f t="shared" si="0"/>
        <v>A.06</v>
      </c>
      <c r="C97" s="16" t="s">
        <v>14</v>
      </c>
      <c r="D97" s="2" t="s">
        <v>160</v>
      </c>
      <c r="E97" s="16" t="s">
        <v>61</v>
      </c>
    </row>
    <row r="98" spans="1:5" ht="15" customHeight="1">
      <c r="A98" s="16">
        <v>7</v>
      </c>
      <c r="B98" s="16" t="str">
        <f t="shared" si="0"/>
        <v>A.07</v>
      </c>
      <c r="C98" s="16" t="s">
        <v>14</v>
      </c>
      <c r="D98" s="2" t="s">
        <v>91</v>
      </c>
      <c r="E98" s="16" t="s">
        <v>61</v>
      </c>
    </row>
    <row r="99" spans="1:5" ht="15" customHeight="1">
      <c r="A99" s="16">
        <v>8</v>
      </c>
      <c r="B99" s="16" t="str">
        <f t="shared" si="0"/>
        <v>A.08</v>
      </c>
      <c r="C99" s="16" t="s">
        <v>14</v>
      </c>
      <c r="D99" s="2" t="s">
        <v>110</v>
      </c>
      <c r="E99" s="16" t="s">
        <v>61</v>
      </c>
    </row>
    <row r="100" spans="1:5" ht="15" customHeight="1">
      <c r="A100" s="16">
        <v>9</v>
      </c>
      <c r="B100" s="16" t="str">
        <f t="shared" si="0"/>
        <v>A.09</v>
      </c>
      <c r="C100" s="16" t="s">
        <v>14</v>
      </c>
      <c r="D100" s="2" t="s">
        <v>92</v>
      </c>
      <c r="E100" s="16" t="s">
        <v>61</v>
      </c>
    </row>
    <row r="101" spans="1:5" ht="15" customHeight="1">
      <c r="A101" s="16">
        <v>1</v>
      </c>
      <c r="B101" s="16" t="str">
        <f>C101&amp;TEXT(A101,".00")</f>
        <v>B.01</v>
      </c>
      <c r="C101" s="16" t="s">
        <v>15</v>
      </c>
      <c r="D101" s="16" t="s">
        <v>162</v>
      </c>
      <c r="E101" s="16" t="s">
        <v>61</v>
      </c>
    </row>
    <row r="102" spans="1:5" ht="15" customHeight="1">
      <c r="A102" s="16">
        <v>2</v>
      </c>
      <c r="B102" s="16" t="str">
        <f>C102&amp;TEXT(A102,".00")</f>
        <v>B.02</v>
      </c>
      <c r="C102" s="16" t="s">
        <v>15</v>
      </c>
      <c r="D102" s="2" t="s">
        <v>164</v>
      </c>
      <c r="E102" s="16" t="s">
        <v>61</v>
      </c>
    </row>
    <row r="103" spans="1:5" ht="15" customHeight="1">
      <c r="A103" s="16">
        <v>3</v>
      </c>
      <c r="B103" s="16" t="str">
        <f>C103&amp;TEXT(A103,".00")</f>
        <v>B.03</v>
      </c>
      <c r="C103" s="16" t="s">
        <v>15</v>
      </c>
      <c r="D103" s="16" t="s">
        <v>163</v>
      </c>
      <c r="E103" s="16" t="s">
        <v>61</v>
      </c>
    </row>
    <row r="104" spans="1:5" ht="15" customHeight="1">
      <c r="A104" s="16">
        <v>1</v>
      </c>
      <c r="B104" s="16" t="str">
        <f aca="true" t="shared" si="1" ref="B104:B109">C104&amp;TEXT(A104,".00")</f>
        <v>C.01</v>
      </c>
      <c r="C104" s="16" t="s">
        <v>16</v>
      </c>
      <c r="D104" s="2" t="s">
        <v>165</v>
      </c>
      <c r="E104" s="16" t="s">
        <v>81</v>
      </c>
    </row>
    <row r="105" spans="1:5" ht="15" customHeight="1">
      <c r="A105" s="16">
        <f aca="true" t="shared" si="2" ref="A105:A135">A104+1</f>
        <v>2</v>
      </c>
      <c r="B105" s="16" t="str">
        <f t="shared" si="1"/>
        <v>C.02</v>
      </c>
      <c r="C105" s="16" t="s">
        <v>16</v>
      </c>
      <c r="D105" s="2" t="s">
        <v>166</v>
      </c>
      <c r="E105" s="16" t="s">
        <v>81</v>
      </c>
    </row>
    <row r="106" spans="1:5" ht="15" customHeight="1">
      <c r="A106" s="16">
        <f t="shared" si="2"/>
        <v>3</v>
      </c>
      <c r="B106" s="16" t="str">
        <f t="shared" si="1"/>
        <v>C.03</v>
      </c>
      <c r="C106" s="16" t="s">
        <v>16</v>
      </c>
      <c r="D106" s="2" t="s">
        <v>167</v>
      </c>
      <c r="E106" s="16" t="s">
        <v>60</v>
      </c>
    </row>
    <row r="107" spans="1:5" ht="15" customHeight="1">
      <c r="A107" s="16">
        <f t="shared" si="2"/>
        <v>4</v>
      </c>
      <c r="B107" s="16" t="str">
        <f t="shared" si="1"/>
        <v>C.04</v>
      </c>
      <c r="C107" s="16" t="s">
        <v>16</v>
      </c>
      <c r="D107" s="2" t="s">
        <v>168</v>
      </c>
      <c r="E107" s="16" t="s">
        <v>60</v>
      </c>
    </row>
    <row r="108" spans="1:5" ht="15" customHeight="1">
      <c r="A108" s="16">
        <f t="shared" si="2"/>
        <v>5</v>
      </c>
      <c r="B108" s="16" t="str">
        <f t="shared" si="1"/>
        <v>C.05</v>
      </c>
      <c r="C108" s="16" t="s">
        <v>16</v>
      </c>
      <c r="D108" s="2" t="s">
        <v>169</v>
      </c>
      <c r="E108" s="16" t="s">
        <v>81</v>
      </c>
    </row>
    <row r="109" spans="1:5" ht="15" customHeight="1">
      <c r="A109" s="16">
        <f t="shared" si="2"/>
        <v>6</v>
      </c>
      <c r="B109" s="16" t="str">
        <f t="shared" si="1"/>
        <v>C.06</v>
      </c>
      <c r="C109" s="16" t="s">
        <v>16</v>
      </c>
      <c r="D109" s="2" t="s">
        <v>170</v>
      </c>
      <c r="E109" s="16" t="s">
        <v>60</v>
      </c>
    </row>
    <row r="110" spans="1:5" ht="15" customHeight="1">
      <c r="A110" s="16">
        <f t="shared" si="2"/>
        <v>7</v>
      </c>
      <c r="B110" s="16" t="str">
        <f aca="true" t="shared" si="3" ref="B110:B115">C110&amp;TEXT(A110,".00")</f>
        <v>C.07</v>
      </c>
      <c r="C110" s="16" t="s">
        <v>16</v>
      </c>
      <c r="D110" s="2" t="s">
        <v>171</v>
      </c>
      <c r="E110" s="16" t="s">
        <v>81</v>
      </c>
    </row>
    <row r="111" spans="1:5" ht="15" customHeight="1">
      <c r="A111" s="16">
        <f t="shared" si="2"/>
        <v>8</v>
      </c>
      <c r="B111" s="16" t="str">
        <f t="shared" si="3"/>
        <v>C.08</v>
      </c>
      <c r="C111" s="16" t="s">
        <v>16</v>
      </c>
      <c r="D111" s="2" t="s">
        <v>172</v>
      </c>
      <c r="E111" s="16" t="s">
        <v>60</v>
      </c>
    </row>
    <row r="112" spans="1:5" ht="15" customHeight="1">
      <c r="A112" s="16">
        <f t="shared" si="2"/>
        <v>9</v>
      </c>
      <c r="B112" s="16" t="str">
        <f t="shared" si="3"/>
        <v>C.09</v>
      </c>
      <c r="C112" s="16" t="s">
        <v>16</v>
      </c>
      <c r="D112" s="13" t="s">
        <v>173</v>
      </c>
      <c r="E112" s="16" t="s">
        <v>81</v>
      </c>
    </row>
    <row r="113" spans="1:5" ht="15" customHeight="1">
      <c r="A113" s="16">
        <f t="shared" si="2"/>
        <v>10</v>
      </c>
      <c r="B113" s="16" t="str">
        <f t="shared" si="3"/>
        <v>C.10</v>
      </c>
      <c r="C113" s="16" t="s">
        <v>16</v>
      </c>
      <c r="D113" s="2" t="s">
        <v>174</v>
      </c>
      <c r="E113" s="16" t="s">
        <v>60</v>
      </c>
    </row>
    <row r="114" spans="1:5" ht="15" customHeight="1">
      <c r="A114" s="16">
        <f t="shared" si="2"/>
        <v>11</v>
      </c>
      <c r="B114" s="16" t="str">
        <f t="shared" si="3"/>
        <v>C.11</v>
      </c>
      <c r="C114" s="16" t="s">
        <v>16</v>
      </c>
      <c r="D114" s="2" t="s">
        <v>175</v>
      </c>
      <c r="E114" s="16" t="s">
        <v>81</v>
      </c>
    </row>
    <row r="115" spans="1:5" ht="15" customHeight="1">
      <c r="A115" s="16">
        <v>1</v>
      </c>
      <c r="B115" s="16" t="str">
        <f t="shared" si="3"/>
        <v>D.01</v>
      </c>
      <c r="C115" s="16" t="s">
        <v>18</v>
      </c>
      <c r="D115" s="2" t="s">
        <v>176</v>
      </c>
      <c r="E115" s="16" t="s">
        <v>60</v>
      </c>
    </row>
    <row r="116" spans="1:5" ht="15" customHeight="1">
      <c r="A116" s="16">
        <v>2</v>
      </c>
      <c r="B116" s="16" t="str">
        <f aca="true" t="shared" si="4" ref="B116:B124">C116&amp;TEXT(A116,".00")</f>
        <v>D.02</v>
      </c>
      <c r="C116" s="16" t="s">
        <v>18</v>
      </c>
      <c r="D116" s="2" t="s">
        <v>177</v>
      </c>
      <c r="E116" s="16" t="s">
        <v>81</v>
      </c>
    </row>
    <row r="117" spans="1:5" ht="15" customHeight="1">
      <c r="A117" s="16">
        <v>3</v>
      </c>
      <c r="B117" s="16" t="str">
        <f t="shared" si="4"/>
        <v>D.03</v>
      </c>
      <c r="C117" s="16" t="s">
        <v>18</v>
      </c>
      <c r="D117" s="2" t="s">
        <v>178</v>
      </c>
      <c r="E117" s="16" t="s">
        <v>60</v>
      </c>
    </row>
    <row r="118" spans="1:5" ht="15" customHeight="1">
      <c r="A118" s="16">
        <v>4</v>
      </c>
      <c r="B118" s="16" t="str">
        <f t="shared" si="4"/>
        <v>D.04</v>
      </c>
      <c r="C118" s="16" t="s">
        <v>18</v>
      </c>
      <c r="D118" s="2" t="s">
        <v>179</v>
      </c>
      <c r="E118" s="16" t="s">
        <v>81</v>
      </c>
    </row>
    <row r="119" spans="1:5" ht="15" customHeight="1">
      <c r="A119" s="16">
        <v>5</v>
      </c>
      <c r="B119" s="16" t="str">
        <f t="shared" si="4"/>
        <v>D.05</v>
      </c>
      <c r="C119" s="16" t="s">
        <v>18</v>
      </c>
      <c r="D119" s="2" t="s">
        <v>180</v>
      </c>
      <c r="E119" s="16" t="s">
        <v>60</v>
      </c>
    </row>
    <row r="120" spans="1:5" ht="15" customHeight="1">
      <c r="A120" s="16">
        <v>6</v>
      </c>
      <c r="B120" s="16" t="str">
        <f t="shared" si="4"/>
        <v>D.06</v>
      </c>
      <c r="C120" s="16" t="s">
        <v>18</v>
      </c>
      <c r="D120" s="2" t="s">
        <v>181</v>
      </c>
      <c r="E120" s="16" t="s">
        <v>81</v>
      </c>
    </row>
    <row r="121" spans="1:5" ht="15" customHeight="1">
      <c r="A121" s="16">
        <v>7</v>
      </c>
      <c r="B121" s="16" t="str">
        <f t="shared" si="4"/>
        <v>D.07</v>
      </c>
      <c r="C121" s="16" t="s">
        <v>18</v>
      </c>
      <c r="D121" s="2" t="s">
        <v>182</v>
      </c>
      <c r="E121" s="16" t="s">
        <v>60</v>
      </c>
    </row>
    <row r="122" spans="1:5" ht="15" customHeight="1">
      <c r="A122" s="16">
        <v>8</v>
      </c>
      <c r="B122" s="16" t="str">
        <f t="shared" si="4"/>
        <v>D.08</v>
      </c>
      <c r="C122" s="16" t="s">
        <v>18</v>
      </c>
      <c r="D122" s="2" t="s">
        <v>183</v>
      </c>
      <c r="E122" s="16" t="s">
        <v>81</v>
      </c>
    </row>
    <row r="123" spans="1:5" ht="15" customHeight="1">
      <c r="A123" s="16">
        <v>9</v>
      </c>
      <c r="B123" s="16" t="str">
        <f t="shared" si="4"/>
        <v>D.09</v>
      </c>
      <c r="C123" s="16" t="s">
        <v>18</v>
      </c>
      <c r="D123" s="2" t="s">
        <v>111</v>
      </c>
      <c r="E123" s="16" t="s">
        <v>81</v>
      </c>
    </row>
    <row r="124" spans="1:5" ht="15" customHeight="1">
      <c r="A124" s="16">
        <v>10</v>
      </c>
      <c r="B124" s="16" t="str">
        <f t="shared" si="4"/>
        <v>D.10</v>
      </c>
      <c r="C124" s="16" t="s">
        <v>18</v>
      </c>
      <c r="D124" s="2" t="s">
        <v>184</v>
      </c>
      <c r="E124" s="16" t="s">
        <v>81</v>
      </c>
    </row>
    <row r="125" spans="1:5" ht="15" customHeight="1">
      <c r="A125" s="16">
        <v>1</v>
      </c>
      <c r="B125" s="16" t="str">
        <f aca="true" t="shared" si="5" ref="B125:B130">C125&amp;TEXT(A125,".00")</f>
        <v>E.01</v>
      </c>
      <c r="C125" s="16" t="s">
        <v>19</v>
      </c>
      <c r="D125" s="2" t="s">
        <v>93</v>
      </c>
      <c r="E125" s="16" t="s">
        <v>60</v>
      </c>
    </row>
    <row r="126" spans="1:5" ht="15" customHeight="1">
      <c r="A126" s="16">
        <f t="shared" si="2"/>
        <v>2</v>
      </c>
      <c r="B126" s="16" t="str">
        <f t="shared" si="5"/>
        <v>E.02</v>
      </c>
      <c r="C126" s="16" t="s">
        <v>19</v>
      </c>
      <c r="D126" s="2" t="s">
        <v>185</v>
      </c>
      <c r="E126" s="16" t="s">
        <v>81</v>
      </c>
    </row>
    <row r="127" spans="1:5" ht="15" customHeight="1">
      <c r="A127" s="16">
        <f t="shared" si="2"/>
        <v>3</v>
      </c>
      <c r="B127" s="16" t="str">
        <f t="shared" si="5"/>
        <v>E.03</v>
      </c>
      <c r="C127" s="16" t="s">
        <v>19</v>
      </c>
      <c r="D127" s="2" t="s">
        <v>186</v>
      </c>
      <c r="E127" s="16" t="s">
        <v>81</v>
      </c>
    </row>
    <row r="128" spans="1:5" ht="15" customHeight="1">
      <c r="A128" s="16">
        <f t="shared" si="2"/>
        <v>4</v>
      </c>
      <c r="B128" s="16" t="str">
        <f t="shared" si="5"/>
        <v>E.04</v>
      </c>
      <c r="C128" s="16" t="s">
        <v>19</v>
      </c>
      <c r="D128" s="2" t="s">
        <v>94</v>
      </c>
      <c r="E128" s="16" t="s">
        <v>60</v>
      </c>
    </row>
    <row r="129" spans="1:5" ht="15" customHeight="1">
      <c r="A129" s="16">
        <f t="shared" si="2"/>
        <v>5</v>
      </c>
      <c r="B129" s="16" t="str">
        <f t="shared" si="5"/>
        <v>E.05</v>
      </c>
      <c r="C129" s="16" t="s">
        <v>19</v>
      </c>
      <c r="D129" s="2" t="s">
        <v>187</v>
      </c>
      <c r="E129" s="16" t="s">
        <v>60</v>
      </c>
    </row>
    <row r="130" spans="1:5" ht="15" customHeight="1">
      <c r="A130" s="16">
        <f t="shared" si="2"/>
        <v>6</v>
      </c>
      <c r="B130" s="16" t="str">
        <f t="shared" si="5"/>
        <v>E.06</v>
      </c>
      <c r="C130" s="16" t="s">
        <v>19</v>
      </c>
      <c r="D130" s="2" t="s">
        <v>95</v>
      </c>
      <c r="E130" s="16" t="s">
        <v>60</v>
      </c>
    </row>
    <row r="131" spans="1:5" ht="15" customHeight="1">
      <c r="A131" s="16">
        <f t="shared" si="2"/>
        <v>7</v>
      </c>
      <c r="B131" s="16" t="str">
        <f aca="true" t="shared" si="6" ref="B131:B147">C131&amp;TEXT(A131,".00")</f>
        <v>E.07</v>
      </c>
      <c r="C131" s="16" t="s">
        <v>19</v>
      </c>
      <c r="D131" s="2" t="s">
        <v>188</v>
      </c>
      <c r="E131" s="16" t="s">
        <v>60</v>
      </c>
    </row>
    <row r="132" spans="1:5" ht="15" customHeight="1">
      <c r="A132" s="16">
        <f t="shared" si="2"/>
        <v>8</v>
      </c>
      <c r="B132" s="16" t="str">
        <f t="shared" si="6"/>
        <v>E.08</v>
      </c>
      <c r="C132" s="16" t="s">
        <v>19</v>
      </c>
      <c r="D132" s="2" t="s">
        <v>112</v>
      </c>
      <c r="E132" s="16" t="s">
        <v>60</v>
      </c>
    </row>
    <row r="133" spans="1:5" ht="15" customHeight="1">
      <c r="A133" s="16">
        <v>1</v>
      </c>
      <c r="B133" s="16" t="str">
        <f t="shared" si="6"/>
        <v>F.01</v>
      </c>
      <c r="C133" s="16" t="s">
        <v>20</v>
      </c>
      <c r="D133" s="2" t="s">
        <v>189</v>
      </c>
      <c r="E133" s="16" t="s">
        <v>60</v>
      </c>
    </row>
    <row r="134" spans="1:5" ht="15" customHeight="1">
      <c r="A134" s="16">
        <f t="shared" si="2"/>
        <v>2</v>
      </c>
      <c r="B134" s="16" t="str">
        <f t="shared" si="6"/>
        <v>F.02</v>
      </c>
      <c r="C134" s="16" t="s">
        <v>20</v>
      </c>
      <c r="D134" s="2" t="s">
        <v>190</v>
      </c>
      <c r="E134" s="16" t="s">
        <v>60</v>
      </c>
    </row>
    <row r="135" spans="1:5" ht="15" customHeight="1">
      <c r="A135" s="16">
        <f t="shared" si="2"/>
        <v>3</v>
      </c>
      <c r="B135" s="16" t="str">
        <f t="shared" si="6"/>
        <v>F.03</v>
      </c>
      <c r="C135" s="16" t="s">
        <v>20</v>
      </c>
      <c r="D135" s="2" t="s">
        <v>96</v>
      </c>
      <c r="E135" s="16" t="s">
        <v>81</v>
      </c>
    </row>
    <row r="136" spans="1:5" ht="15" customHeight="1">
      <c r="A136" s="16">
        <v>1</v>
      </c>
      <c r="B136" s="16" t="str">
        <f t="shared" si="6"/>
        <v>G.01</v>
      </c>
      <c r="C136" s="16" t="s">
        <v>21</v>
      </c>
      <c r="D136" s="2" t="s">
        <v>191</v>
      </c>
      <c r="E136" s="16" t="s">
        <v>81</v>
      </c>
    </row>
    <row r="137" spans="1:5" ht="15" customHeight="1">
      <c r="A137" s="16">
        <v>2</v>
      </c>
      <c r="B137" s="16" t="str">
        <f t="shared" si="6"/>
        <v>G.02</v>
      </c>
      <c r="C137" s="16" t="s">
        <v>21</v>
      </c>
      <c r="D137" s="2" t="s">
        <v>192</v>
      </c>
      <c r="E137" s="16" t="s">
        <v>60</v>
      </c>
    </row>
    <row r="138" spans="1:5" ht="15" customHeight="1">
      <c r="A138" s="16">
        <v>3</v>
      </c>
      <c r="B138" s="16" t="str">
        <f t="shared" si="6"/>
        <v>G.03</v>
      </c>
      <c r="C138" s="16" t="s">
        <v>21</v>
      </c>
      <c r="D138" s="2" t="s">
        <v>193</v>
      </c>
      <c r="E138" s="16" t="s">
        <v>81</v>
      </c>
    </row>
    <row r="139" spans="1:5" ht="15" customHeight="1">
      <c r="A139" s="16">
        <v>4</v>
      </c>
      <c r="B139" s="16" t="str">
        <f t="shared" si="6"/>
        <v>G.04</v>
      </c>
      <c r="C139" s="16" t="s">
        <v>21</v>
      </c>
      <c r="D139" s="11" t="s">
        <v>194</v>
      </c>
      <c r="E139" s="16" t="s">
        <v>60</v>
      </c>
    </row>
    <row r="140" spans="1:5" ht="15" customHeight="1">
      <c r="A140" s="16">
        <v>5</v>
      </c>
      <c r="B140" s="16" t="str">
        <f t="shared" si="6"/>
        <v>G.05</v>
      </c>
      <c r="C140" s="16" t="s">
        <v>21</v>
      </c>
      <c r="D140" s="12" t="s">
        <v>195</v>
      </c>
      <c r="E140" s="16" t="s">
        <v>60</v>
      </c>
    </row>
    <row r="141" spans="1:5" ht="15" customHeight="1">
      <c r="A141" s="16">
        <v>1</v>
      </c>
      <c r="B141" s="16" t="str">
        <f t="shared" si="6"/>
        <v>H.01</v>
      </c>
      <c r="C141" s="16" t="s">
        <v>32</v>
      </c>
      <c r="D141" s="2" t="s">
        <v>196</v>
      </c>
      <c r="E141" s="16" t="s">
        <v>60</v>
      </c>
    </row>
    <row r="142" spans="1:5" ht="15" customHeight="1">
      <c r="A142" s="16">
        <v>2</v>
      </c>
      <c r="B142" s="16" t="str">
        <f t="shared" si="6"/>
        <v>H.02</v>
      </c>
      <c r="C142" s="16" t="s">
        <v>32</v>
      </c>
      <c r="D142" s="2" t="s">
        <v>197</v>
      </c>
      <c r="E142" s="16" t="s">
        <v>60</v>
      </c>
    </row>
    <row r="143" spans="1:5" ht="15" customHeight="1">
      <c r="A143" s="16">
        <v>3</v>
      </c>
      <c r="B143" s="16" t="str">
        <f t="shared" si="6"/>
        <v>H.03</v>
      </c>
      <c r="C143" s="16" t="s">
        <v>32</v>
      </c>
      <c r="D143" s="2" t="s">
        <v>198</v>
      </c>
      <c r="E143" s="16" t="s">
        <v>81</v>
      </c>
    </row>
    <row r="144" spans="1:5" ht="15" customHeight="1">
      <c r="A144" s="16">
        <v>4</v>
      </c>
      <c r="B144" s="16" t="str">
        <f t="shared" si="6"/>
        <v>H.04</v>
      </c>
      <c r="C144" s="16" t="s">
        <v>32</v>
      </c>
      <c r="D144" s="2" t="s">
        <v>199</v>
      </c>
      <c r="E144" s="16" t="s">
        <v>60</v>
      </c>
    </row>
    <row r="145" spans="1:5" ht="15" customHeight="1">
      <c r="A145" s="16">
        <v>5</v>
      </c>
      <c r="B145" s="16" t="str">
        <f t="shared" si="6"/>
        <v>H.05</v>
      </c>
      <c r="C145" s="16" t="s">
        <v>32</v>
      </c>
      <c r="D145" s="2" t="s">
        <v>200</v>
      </c>
      <c r="E145" s="16" t="s">
        <v>60</v>
      </c>
    </row>
    <row r="146" spans="1:5" ht="15" customHeight="1">
      <c r="A146" s="16">
        <v>6</v>
      </c>
      <c r="B146" s="16" t="str">
        <f t="shared" si="6"/>
        <v>H.06</v>
      </c>
      <c r="C146" s="16" t="s">
        <v>32</v>
      </c>
      <c r="D146" s="2" t="s">
        <v>201</v>
      </c>
      <c r="E146" s="16" t="s">
        <v>81</v>
      </c>
    </row>
    <row r="147" spans="1:5" ht="15" customHeight="1">
      <c r="A147" s="16">
        <v>1</v>
      </c>
      <c r="B147" s="16" t="str">
        <f t="shared" si="6"/>
        <v>I.01</v>
      </c>
      <c r="C147" s="16" t="s">
        <v>33</v>
      </c>
      <c r="D147" s="2" t="s">
        <v>202</v>
      </c>
      <c r="E147" s="16" t="s">
        <v>81</v>
      </c>
    </row>
    <row r="148" spans="1:5" ht="15" customHeight="1">
      <c r="A148" s="16">
        <v>2</v>
      </c>
      <c r="B148" s="16" t="str">
        <f aca="true" t="shared" si="7" ref="B148:B154">C148&amp;TEXT(A148,".00")</f>
        <v>I.02</v>
      </c>
      <c r="C148" s="16" t="s">
        <v>33</v>
      </c>
      <c r="D148" s="2" t="s">
        <v>440</v>
      </c>
      <c r="E148" s="16" t="s">
        <v>81</v>
      </c>
    </row>
    <row r="149" spans="1:5" ht="15" customHeight="1">
      <c r="A149" s="16">
        <v>3</v>
      </c>
      <c r="B149" s="16" t="str">
        <f t="shared" si="7"/>
        <v>I.03</v>
      </c>
      <c r="C149" s="16" t="s">
        <v>33</v>
      </c>
      <c r="D149" s="2" t="s">
        <v>203</v>
      </c>
      <c r="E149" s="16" t="s">
        <v>60</v>
      </c>
    </row>
    <row r="150" spans="1:5" ht="15" customHeight="1">
      <c r="A150" s="16">
        <v>4</v>
      </c>
      <c r="B150" s="16" t="str">
        <f t="shared" si="7"/>
        <v>I.04</v>
      </c>
      <c r="C150" s="16" t="s">
        <v>33</v>
      </c>
      <c r="D150" s="2" t="s">
        <v>204</v>
      </c>
      <c r="E150" s="16" t="s">
        <v>60</v>
      </c>
    </row>
    <row r="151" spans="1:5" ht="15" customHeight="1">
      <c r="A151" s="16">
        <v>5</v>
      </c>
      <c r="B151" s="16" t="str">
        <f t="shared" si="7"/>
        <v>I.05</v>
      </c>
      <c r="C151" s="16" t="s">
        <v>33</v>
      </c>
      <c r="D151" s="2" t="s">
        <v>205</v>
      </c>
      <c r="E151" s="16" t="s">
        <v>60</v>
      </c>
    </row>
    <row r="152" spans="1:5" ht="15" customHeight="1">
      <c r="A152" s="16">
        <v>6</v>
      </c>
      <c r="B152" s="16" t="str">
        <f t="shared" si="7"/>
        <v>I.06</v>
      </c>
      <c r="C152" s="16" t="s">
        <v>33</v>
      </c>
      <c r="D152" s="2" t="s">
        <v>116</v>
      </c>
      <c r="E152" s="16" t="s">
        <v>60</v>
      </c>
    </row>
    <row r="153" spans="1:5" ht="15" customHeight="1">
      <c r="A153" s="16">
        <v>7</v>
      </c>
      <c r="B153" s="16" t="str">
        <f t="shared" si="7"/>
        <v>I.07</v>
      </c>
      <c r="C153" s="16" t="s">
        <v>33</v>
      </c>
      <c r="D153" s="2" t="s">
        <v>117</v>
      </c>
      <c r="E153" s="16" t="s">
        <v>60</v>
      </c>
    </row>
    <row r="154" spans="1:5" ht="15" customHeight="1">
      <c r="A154" s="16">
        <v>8</v>
      </c>
      <c r="B154" s="16" t="str">
        <f t="shared" si="7"/>
        <v>I.08</v>
      </c>
      <c r="C154" s="16" t="s">
        <v>33</v>
      </c>
      <c r="D154" s="2" t="s">
        <v>206</v>
      </c>
      <c r="E154" s="16" t="s">
        <v>60</v>
      </c>
    </row>
    <row r="155" spans="1:5" ht="15" customHeight="1">
      <c r="A155" s="16">
        <v>1</v>
      </c>
      <c r="B155" s="16" t="str">
        <f aca="true" t="shared" si="8" ref="B155:B161">C155&amp;TEXT(A155,".00")</f>
        <v>J.01</v>
      </c>
      <c r="C155" s="16" t="s">
        <v>34</v>
      </c>
      <c r="D155" s="2" t="s">
        <v>207</v>
      </c>
      <c r="E155" s="16" t="s">
        <v>60</v>
      </c>
    </row>
    <row r="156" spans="1:5" ht="15" customHeight="1">
      <c r="A156" s="16">
        <v>2</v>
      </c>
      <c r="B156" s="16" t="str">
        <f t="shared" si="8"/>
        <v>J.02</v>
      </c>
      <c r="C156" s="16" t="s">
        <v>34</v>
      </c>
      <c r="D156" s="2" t="s">
        <v>113</v>
      </c>
      <c r="E156" s="16" t="s">
        <v>60</v>
      </c>
    </row>
    <row r="157" spans="1:5" ht="15" customHeight="1">
      <c r="A157" s="16">
        <v>3</v>
      </c>
      <c r="B157" s="16" t="str">
        <f t="shared" si="8"/>
        <v>J.03</v>
      </c>
      <c r="C157" s="16" t="s">
        <v>34</v>
      </c>
      <c r="D157" s="2" t="s">
        <v>114</v>
      </c>
      <c r="E157" s="16" t="s">
        <v>60</v>
      </c>
    </row>
    <row r="158" spans="1:5" ht="15" customHeight="1">
      <c r="A158" s="16">
        <v>4</v>
      </c>
      <c r="B158" s="16" t="str">
        <f t="shared" si="8"/>
        <v>J.04</v>
      </c>
      <c r="C158" s="16" t="s">
        <v>34</v>
      </c>
      <c r="D158" s="2" t="s">
        <v>208</v>
      </c>
      <c r="E158" s="16" t="s">
        <v>60</v>
      </c>
    </row>
    <row r="159" spans="1:5" ht="15" customHeight="1">
      <c r="A159" s="16">
        <v>5</v>
      </c>
      <c r="B159" s="16" t="str">
        <f t="shared" si="8"/>
        <v>J.05</v>
      </c>
      <c r="C159" s="16" t="s">
        <v>34</v>
      </c>
      <c r="D159" s="2" t="s">
        <v>209</v>
      </c>
      <c r="E159" s="16" t="s">
        <v>60</v>
      </c>
    </row>
    <row r="160" spans="1:5" ht="15" customHeight="1">
      <c r="A160" s="16">
        <v>6</v>
      </c>
      <c r="B160" s="16" t="str">
        <f t="shared" si="8"/>
        <v>J.06</v>
      </c>
      <c r="C160" s="16" t="s">
        <v>34</v>
      </c>
      <c r="D160" s="2" t="s">
        <v>115</v>
      </c>
      <c r="E160" s="16" t="s">
        <v>60</v>
      </c>
    </row>
    <row r="161" spans="1:5" ht="15" customHeight="1">
      <c r="A161" s="16">
        <v>1</v>
      </c>
      <c r="B161" s="16" t="str">
        <f t="shared" si="8"/>
        <v>K.01</v>
      </c>
      <c r="C161" s="16" t="s">
        <v>35</v>
      </c>
      <c r="D161" s="2" t="s">
        <v>210</v>
      </c>
      <c r="E161" s="16" t="s">
        <v>81</v>
      </c>
    </row>
    <row r="162" spans="1:5" ht="15" customHeight="1">
      <c r="A162" s="16">
        <v>2</v>
      </c>
      <c r="B162" s="16" t="str">
        <f aca="true" t="shared" si="9" ref="B162:B170">C162&amp;TEXT(A162,".00")</f>
        <v>K.02</v>
      </c>
      <c r="C162" s="16" t="s">
        <v>35</v>
      </c>
      <c r="D162" s="2" t="s">
        <v>211</v>
      </c>
      <c r="E162" s="16" t="s">
        <v>81</v>
      </c>
    </row>
    <row r="163" spans="1:5" ht="15" customHeight="1">
      <c r="A163" s="16">
        <v>3</v>
      </c>
      <c r="B163" s="16" t="str">
        <f t="shared" si="9"/>
        <v>K.03</v>
      </c>
      <c r="C163" s="16" t="s">
        <v>35</v>
      </c>
      <c r="D163" s="2" t="s">
        <v>212</v>
      </c>
      <c r="E163" s="16" t="s">
        <v>81</v>
      </c>
    </row>
    <row r="164" spans="1:5" ht="15" customHeight="1">
      <c r="A164" s="16">
        <v>4</v>
      </c>
      <c r="B164" s="16" t="str">
        <f t="shared" si="9"/>
        <v>K.04</v>
      </c>
      <c r="C164" s="16" t="s">
        <v>35</v>
      </c>
      <c r="D164" s="2" t="s">
        <v>144</v>
      </c>
      <c r="E164" s="16" t="s">
        <v>60</v>
      </c>
    </row>
    <row r="165" spans="1:5" ht="15" customHeight="1">
      <c r="A165" s="16">
        <v>5</v>
      </c>
      <c r="B165" s="16" t="str">
        <f t="shared" si="9"/>
        <v>K.05</v>
      </c>
      <c r="C165" s="16" t="s">
        <v>35</v>
      </c>
      <c r="D165" s="2" t="s">
        <v>118</v>
      </c>
      <c r="E165" s="16" t="s">
        <v>60</v>
      </c>
    </row>
    <row r="166" spans="1:5" ht="15" customHeight="1">
      <c r="A166" s="16">
        <v>6</v>
      </c>
      <c r="B166" s="16" t="str">
        <f t="shared" si="9"/>
        <v>K.06</v>
      </c>
      <c r="C166" s="16" t="s">
        <v>35</v>
      </c>
      <c r="D166" s="2" t="s">
        <v>119</v>
      </c>
      <c r="E166" s="16" t="s">
        <v>60</v>
      </c>
    </row>
    <row r="167" spans="1:5" ht="15" customHeight="1">
      <c r="A167" s="16">
        <v>7</v>
      </c>
      <c r="B167" s="16" t="str">
        <f t="shared" si="9"/>
        <v>K.07</v>
      </c>
      <c r="C167" s="16" t="s">
        <v>35</v>
      </c>
      <c r="D167" s="2" t="s">
        <v>120</v>
      </c>
      <c r="E167" s="16" t="s">
        <v>60</v>
      </c>
    </row>
    <row r="168" spans="1:5" ht="15" customHeight="1">
      <c r="A168" s="16">
        <v>8</v>
      </c>
      <c r="B168" s="16" t="str">
        <f t="shared" si="9"/>
        <v>K.08</v>
      </c>
      <c r="C168" s="16" t="s">
        <v>35</v>
      </c>
      <c r="D168" s="2" t="s">
        <v>121</v>
      </c>
      <c r="E168" s="16" t="s">
        <v>60</v>
      </c>
    </row>
    <row r="169" spans="1:5" ht="15" customHeight="1">
      <c r="A169" s="16">
        <v>9</v>
      </c>
      <c r="B169" s="16" t="str">
        <f t="shared" si="9"/>
        <v>K.09</v>
      </c>
      <c r="C169" s="16" t="s">
        <v>35</v>
      </c>
      <c r="D169" s="2" t="s">
        <v>122</v>
      </c>
      <c r="E169" s="16" t="s">
        <v>60</v>
      </c>
    </row>
    <row r="170" spans="1:5" ht="15" customHeight="1">
      <c r="A170" s="16">
        <v>10</v>
      </c>
      <c r="B170" s="16" t="str">
        <f t="shared" si="9"/>
        <v>K.10</v>
      </c>
      <c r="C170" s="16" t="s">
        <v>35</v>
      </c>
      <c r="D170" s="2" t="s">
        <v>145</v>
      </c>
      <c r="E170" s="16" t="s">
        <v>60</v>
      </c>
    </row>
    <row r="171" spans="1:5" ht="15" customHeight="1">
      <c r="A171" s="16">
        <v>1</v>
      </c>
      <c r="B171" s="16" t="str">
        <f aca="true" t="shared" si="10" ref="B171:B180">C171&amp;TEXT(A171,".00")</f>
        <v>L.01</v>
      </c>
      <c r="C171" s="16" t="s">
        <v>30</v>
      </c>
      <c r="D171" s="2" t="s">
        <v>213</v>
      </c>
      <c r="E171" s="16" t="s">
        <v>60</v>
      </c>
    </row>
    <row r="172" spans="1:5" ht="15" customHeight="1">
      <c r="A172" s="16">
        <v>2</v>
      </c>
      <c r="B172" s="16" t="str">
        <f t="shared" si="10"/>
        <v>L.02</v>
      </c>
      <c r="C172" s="16" t="s">
        <v>30</v>
      </c>
      <c r="D172" s="2" t="s">
        <v>123</v>
      </c>
      <c r="E172" s="16" t="s">
        <v>60</v>
      </c>
    </row>
    <row r="173" spans="1:5" ht="15" customHeight="1">
      <c r="A173" s="16">
        <v>3</v>
      </c>
      <c r="B173" s="16" t="str">
        <f t="shared" si="10"/>
        <v>L.03</v>
      </c>
      <c r="C173" s="16" t="s">
        <v>30</v>
      </c>
      <c r="D173" s="2" t="s">
        <v>214</v>
      </c>
      <c r="E173" s="16" t="s">
        <v>60</v>
      </c>
    </row>
    <row r="174" spans="1:5" ht="15" customHeight="1">
      <c r="A174" s="16">
        <v>4</v>
      </c>
      <c r="B174" s="16" t="str">
        <f t="shared" si="10"/>
        <v>L.04</v>
      </c>
      <c r="C174" s="16" t="s">
        <v>30</v>
      </c>
      <c r="D174" s="2" t="s">
        <v>124</v>
      </c>
      <c r="E174" s="16" t="s">
        <v>60</v>
      </c>
    </row>
    <row r="175" spans="1:5" ht="15" customHeight="1">
      <c r="A175" s="16">
        <v>1</v>
      </c>
      <c r="B175" s="16" t="str">
        <f t="shared" si="10"/>
        <v>M.01</v>
      </c>
      <c r="C175" s="16" t="s">
        <v>31</v>
      </c>
      <c r="D175" s="1" t="s">
        <v>215</v>
      </c>
      <c r="E175" s="16" t="s">
        <v>60</v>
      </c>
    </row>
    <row r="176" spans="1:5" ht="15" customHeight="1">
      <c r="A176" s="16">
        <f aca="true" t="shared" si="11" ref="A176:A211">A175+1</f>
        <v>2</v>
      </c>
      <c r="B176" s="16" t="str">
        <f t="shared" si="10"/>
        <v>M.02</v>
      </c>
      <c r="C176" s="16" t="s">
        <v>31</v>
      </c>
      <c r="D176" s="2" t="s">
        <v>125</v>
      </c>
      <c r="E176" s="16" t="s">
        <v>60</v>
      </c>
    </row>
    <row r="177" spans="1:5" ht="15" customHeight="1">
      <c r="A177" s="16">
        <f t="shared" si="11"/>
        <v>3</v>
      </c>
      <c r="B177" s="16" t="str">
        <f t="shared" si="10"/>
        <v>M.03</v>
      </c>
      <c r="C177" s="16" t="s">
        <v>31</v>
      </c>
      <c r="D177" s="2" t="s">
        <v>126</v>
      </c>
      <c r="E177" s="16" t="s">
        <v>60</v>
      </c>
    </row>
    <row r="178" spans="1:5" ht="15" customHeight="1">
      <c r="A178" s="16">
        <f t="shared" si="11"/>
        <v>4</v>
      </c>
      <c r="B178" s="16" t="str">
        <f t="shared" si="10"/>
        <v>M.04</v>
      </c>
      <c r="C178" s="16" t="s">
        <v>31</v>
      </c>
      <c r="D178" s="2" t="s">
        <v>146</v>
      </c>
      <c r="E178" s="16" t="s">
        <v>60</v>
      </c>
    </row>
    <row r="179" spans="1:5" ht="15" customHeight="1">
      <c r="A179" s="16">
        <f t="shared" si="11"/>
        <v>5</v>
      </c>
      <c r="B179" s="16" t="str">
        <f t="shared" si="10"/>
        <v>M.05</v>
      </c>
      <c r="C179" s="16" t="s">
        <v>31</v>
      </c>
      <c r="D179" s="2" t="s">
        <v>147</v>
      </c>
      <c r="E179" s="16" t="s">
        <v>60</v>
      </c>
    </row>
    <row r="180" spans="1:5" ht="15" customHeight="1">
      <c r="A180" s="16">
        <v>1</v>
      </c>
      <c r="B180" s="16" t="str">
        <f t="shared" si="10"/>
        <v>N.01</v>
      </c>
      <c r="C180" s="16" t="s">
        <v>22</v>
      </c>
      <c r="D180" s="12" t="s">
        <v>216</v>
      </c>
      <c r="E180" s="16" t="s">
        <v>60</v>
      </c>
    </row>
    <row r="181" spans="1:5" ht="15" customHeight="1">
      <c r="A181" s="16">
        <v>2</v>
      </c>
      <c r="B181" s="16" t="str">
        <f aca="true" t="shared" si="12" ref="B181:B191">C181&amp;TEXT(A181,".00")</f>
        <v>N.02</v>
      </c>
      <c r="C181" s="16" t="s">
        <v>22</v>
      </c>
      <c r="D181" s="2" t="s">
        <v>217</v>
      </c>
      <c r="E181" s="16" t="s">
        <v>60</v>
      </c>
    </row>
    <row r="182" spans="1:5" ht="15" customHeight="1">
      <c r="A182" s="16">
        <v>3</v>
      </c>
      <c r="B182" s="16" t="str">
        <f t="shared" si="12"/>
        <v>N.03</v>
      </c>
      <c r="C182" s="16" t="s">
        <v>22</v>
      </c>
      <c r="D182" s="2" t="s">
        <v>127</v>
      </c>
      <c r="E182" s="16" t="s">
        <v>60</v>
      </c>
    </row>
    <row r="183" spans="1:5" ht="15" customHeight="1">
      <c r="A183" s="16">
        <v>4</v>
      </c>
      <c r="B183" s="16" t="str">
        <f t="shared" si="12"/>
        <v>N.04</v>
      </c>
      <c r="C183" s="16" t="s">
        <v>22</v>
      </c>
      <c r="D183" s="23" t="s">
        <v>128</v>
      </c>
      <c r="E183" s="16" t="s">
        <v>60</v>
      </c>
    </row>
    <row r="184" spans="1:5" ht="15" customHeight="1">
      <c r="A184" s="16">
        <v>5</v>
      </c>
      <c r="B184" s="16" t="str">
        <f t="shared" si="12"/>
        <v>N.05</v>
      </c>
      <c r="C184" s="16" t="s">
        <v>22</v>
      </c>
      <c r="D184" s="23" t="s">
        <v>218</v>
      </c>
      <c r="E184" s="16" t="s">
        <v>60</v>
      </c>
    </row>
    <row r="185" spans="1:5" ht="15" customHeight="1">
      <c r="A185" s="16">
        <v>6</v>
      </c>
      <c r="B185" s="16" t="str">
        <f t="shared" si="12"/>
        <v>N.06</v>
      </c>
      <c r="C185" s="16" t="s">
        <v>22</v>
      </c>
      <c r="D185" s="2" t="s">
        <v>219</v>
      </c>
      <c r="E185" s="16" t="s">
        <v>60</v>
      </c>
    </row>
    <row r="186" spans="1:5" ht="15" customHeight="1">
      <c r="A186" s="16">
        <v>7</v>
      </c>
      <c r="B186" s="16" t="str">
        <f t="shared" si="12"/>
        <v>N.07</v>
      </c>
      <c r="C186" s="16" t="s">
        <v>22</v>
      </c>
      <c r="D186" s="2" t="s">
        <v>220</v>
      </c>
      <c r="E186" s="16" t="s">
        <v>60</v>
      </c>
    </row>
    <row r="187" spans="1:5" ht="15" customHeight="1">
      <c r="A187" s="16">
        <v>8</v>
      </c>
      <c r="B187" s="16" t="str">
        <f t="shared" si="12"/>
        <v>N.08</v>
      </c>
      <c r="C187" s="16" t="s">
        <v>22</v>
      </c>
      <c r="D187" s="2" t="s">
        <v>221</v>
      </c>
      <c r="E187" s="16" t="s">
        <v>60</v>
      </c>
    </row>
    <row r="188" spans="1:5" ht="15" customHeight="1">
      <c r="A188" s="16">
        <v>9</v>
      </c>
      <c r="B188" s="16" t="str">
        <f t="shared" si="12"/>
        <v>N.09</v>
      </c>
      <c r="C188" s="16" t="s">
        <v>22</v>
      </c>
      <c r="D188" s="2" t="s">
        <v>222</v>
      </c>
      <c r="E188" s="16" t="s">
        <v>60</v>
      </c>
    </row>
    <row r="189" spans="1:5" ht="15" customHeight="1">
      <c r="A189" s="16">
        <v>10</v>
      </c>
      <c r="B189" s="16" t="str">
        <f t="shared" si="12"/>
        <v>N.10</v>
      </c>
      <c r="C189" s="16" t="s">
        <v>22</v>
      </c>
      <c r="D189" s="2" t="s">
        <v>129</v>
      </c>
      <c r="E189" s="16" t="s">
        <v>60</v>
      </c>
    </row>
    <row r="190" spans="1:5" ht="15" customHeight="1">
      <c r="A190" s="16">
        <v>11</v>
      </c>
      <c r="B190" s="16" t="str">
        <f t="shared" si="12"/>
        <v>N.11</v>
      </c>
      <c r="C190" s="16" t="s">
        <v>22</v>
      </c>
      <c r="D190" s="2" t="s">
        <v>223</v>
      </c>
      <c r="E190" s="16" t="s">
        <v>60</v>
      </c>
    </row>
    <row r="191" spans="1:5" ht="15" customHeight="1">
      <c r="A191" s="16">
        <v>12</v>
      </c>
      <c r="B191" s="16" t="str">
        <f t="shared" si="12"/>
        <v>N.12</v>
      </c>
      <c r="C191" s="16" t="s">
        <v>22</v>
      </c>
      <c r="D191" s="2" t="s">
        <v>224</v>
      </c>
      <c r="E191" s="16" t="s">
        <v>60</v>
      </c>
    </row>
    <row r="192" spans="1:5" ht="15" customHeight="1">
      <c r="A192" s="16">
        <v>1</v>
      </c>
      <c r="B192" s="16" t="str">
        <f>C192&amp;TEXT(A192,".00")</f>
        <v>O.01</v>
      </c>
      <c r="C192" s="16" t="s">
        <v>23</v>
      </c>
      <c r="D192" s="2" t="s">
        <v>130</v>
      </c>
      <c r="E192" s="16" t="s">
        <v>60</v>
      </c>
    </row>
    <row r="193" spans="1:5" ht="15" customHeight="1">
      <c r="A193" s="16">
        <f t="shared" si="11"/>
        <v>2</v>
      </c>
      <c r="B193" s="16" t="str">
        <f>C193&amp;TEXT(A193,".00")</f>
        <v>O.02</v>
      </c>
      <c r="C193" s="16" t="s">
        <v>23</v>
      </c>
      <c r="D193" s="16" t="s">
        <v>148</v>
      </c>
      <c r="E193" s="16" t="s">
        <v>60</v>
      </c>
    </row>
    <row r="194" spans="1:5" ht="15" customHeight="1">
      <c r="A194" s="16">
        <f t="shared" si="11"/>
        <v>3</v>
      </c>
      <c r="B194" s="16" t="str">
        <f aca="true" t="shared" si="13" ref="B194:B207">C194&amp;TEXT(A194,".00")</f>
        <v>O.03</v>
      </c>
      <c r="C194" s="16" t="s">
        <v>23</v>
      </c>
      <c r="D194" s="2" t="s">
        <v>131</v>
      </c>
      <c r="E194" s="16" t="s">
        <v>60</v>
      </c>
    </row>
    <row r="195" spans="1:5" ht="15" customHeight="1">
      <c r="A195" s="16">
        <f t="shared" si="11"/>
        <v>4</v>
      </c>
      <c r="B195" s="16" t="str">
        <f t="shared" si="13"/>
        <v>O.04</v>
      </c>
      <c r="C195" s="16" t="s">
        <v>23</v>
      </c>
      <c r="D195" s="2" t="s">
        <v>133</v>
      </c>
      <c r="E195" s="16" t="s">
        <v>60</v>
      </c>
    </row>
    <row r="196" spans="1:5" ht="15" customHeight="1">
      <c r="A196" s="16">
        <f t="shared" si="11"/>
        <v>5</v>
      </c>
      <c r="B196" s="16" t="str">
        <f t="shared" si="13"/>
        <v>O.05</v>
      </c>
      <c r="C196" s="16" t="s">
        <v>23</v>
      </c>
      <c r="D196" s="2" t="s">
        <v>132</v>
      </c>
      <c r="E196" s="16" t="s">
        <v>60</v>
      </c>
    </row>
    <row r="197" spans="1:5" ht="15" customHeight="1">
      <c r="A197" s="16">
        <f t="shared" si="11"/>
        <v>6</v>
      </c>
      <c r="B197" s="16" t="str">
        <f t="shared" si="13"/>
        <v>O.06</v>
      </c>
      <c r="C197" s="16" t="s">
        <v>23</v>
      </c>
      <c r="D197" s="2" t="s">
        <v>149</v>
      </c>
      <c r="E197" s="16" t="s">
        <v>60</v>
      </c>
    </row>
    <row r="198" spans="1:5" ht="15" customHeight="1">
      <c r="A198" s="16">
        <f t="shared" si="11"/>
        <v>7</v>
      </c>
      <c r="B198" s="16" t="str">
        <f t="shared" si="13"/>
        <v>O.07</v>
      </c>
      <c r="C198" s="16" t="s">
        <v>23</v>
      </c>
      <c r="D198" s="2" t="s">
        <v>134</v>
      </c>
      <c r="E198" s="16" t="s">
        <v>60</v>
      </c>
    </row>
    <row r="199" spans="1:5" ht="15" customHeight="1">
      <c r="A199" s="16">
        <f t="shared" si="11"/>
        <v>8</v>
      </c>
      <c r="B199" s="16" t="str">
        <f t="shared" si="13"/>
        <v>O.08</v>
      </c>
      <c r="C199" s="16" t="s">
        <v>23</v>
      </c>
      <c r="D199" s="11" t="s">
        <v>225</v>
      </c>
      <c r="E199" s="16" t="s">
        <v>60</v>
      </c>
    </row>
    <row r="200" spans="1:5" ht="15" customHeight="1">
      <c r="A200" s="16">
        <f t="shared" si="11"/>
        <v>9</v>
      </c>
      <c r="B200" s="16" t="str">
        <f t="shared" si="13"/>
        <v>O.09</v>
      </c>
      <c r="C200" s="16" t="s">
        <v>23</v>
      </c>
      <c r="D200" s="2" t="s">
        <v>226</v>
      </c>
      <c r="E200" s="16" t="s">
        <v>60</v>
      </c>
    </row>
    <row r="201" spans="1:5" ht="15" customHeight="1">
      <c r="A201" s="16">
        <f t="shared" si="11"/>
        <v>10</v>
      </c>
      <c r="B201" s="16" t="str">
        <f t="shared" si="13"/>
        <v>O.10</v>
      </c>
      <c r="C201" s="16" t="s">
        <v>23</v>
      </c>
      <c r="D201" s="2" t="s">
        <v>227</v>
      </c>
      <c r="E201" s="16" t="s">
        <v>60</v>
      </c>
    </row>
    <row r="202" spans="1:5" ht="15" customHeight="1">
      <c r="A202" s="16">
        <f t="shared" si="11"/>
        <v>11</v>
      </c>
      <c r="B202" s="16" t="str">
        <f>C202&amp;TEXT(A202,".00")</f>
        <v>O.11</v>
      </c>
      <c r="C202" s="16" t="s">
        <v>23</v>
      </c>
      <c r="D202" s="2" t="s">
        <v>135</v>
      </c>
      <c r="E202" s="16" t="s">
        <v>60</v>
      </c>
    </row>
    <row r="203" spans="1:5" ht="15" customHeight="1">
      <c r="A203" s="16">
        <f t="shared" si="11"/>
        <v>12</v>
      </c>
      <c r="B203" s="16" t="str">
        <f>C203&amp;TEXT(A203,".00")</f>
        <v>O.12</v>
      </c>
      <c r="C203" s="16" t="s">
        <v>23</v>
      </c>
      <c r="D203" s="2" t="s">
        <v>228</v>
      </c>
      <c r="E203" s="16" t="s">
        <v>60</v>
      </c>
    </row>
    <row r="204" spans="1:5" ht="15" customHeight="1">
      <c r="A204" s="16">
        <f t="shared" si="11"/>
        <v>13</v>
      </c>
      <c r="B204" s="16" t="str">
        <f>C204&amp;TEXT(A204,".00")</f>
        <v>O.13</v>
      </c>
      <c r="C204" s="16" t="s">
        <v>23</v>
      </c>
      <c r="D204" s="2" t="s">
        <v>150</v>
      </c>
      <c r="E204" s="16" t="s">
        <v>60</v>
      </c>
    </row>
    <row r="205" spans="1:5" ht="15" customHeight="1">
      <c r="A205" s="16">
        <f t="shared" si="11"/>
        <v>14</v>
      </c>
      <c r="B205" s="16" t="str">
        <f>C205&amp;TEXT(A205,".00")</f>
        <v>O.14</v>
      </c>
      <c r="C205" s="16" t="s">
        <v>23</v>
      </c>
      <c r="D205" s="16" t="s">
        <v>229</v>
      </c>
      <c r="E205" s="16" t="s">
        <v>60</v>
      </c>
    </row>
    <row r="206" spans="1:5" ht="15" customHeight="1">
      <c r="A206" s="16">
        <v>1</v>
      </c>
      <c r="B206" s="16" t="str">
        <f t="shared" si="13"/>
        <v>P.01</v>
      </c>
      <c r="C206" s="16" t="s">
        <v>36</v>
      </c>
      <c r="D206" s="2" t="s">
        <v>280</v>
      </c>
      <c r="E206" s="16" t="s">
        <v>60</v>
      </c>
    </row>
    <row r="207" spans="1:5" ht="15" customHeight="1">
      <c r="A207" s="16">
        <f t="shared" si="11"/>
        <v>2</v>
      </c>
      <c r="B207" s="16" t="str">
        <f t="shared" si="13"/>
        <v>P.02</v>
      </c>
      <c r="C207" s="16" t="s">
        <v>36</v>
      </c>
      <c r="D207" s="2" t="s">
        <v>0</v>
      </c>
      <c r="E207" s="16" t="s">
        <v>60</v>
      </c>
    </row>
    <row r="208" spans="1:5" ht="15" customHeight="1">
      <c r="A208" s="16">
        <f t="shared" si="11"/>
        <v>3</v>
      </c>
      <c r="B208" s="16" t="str">
        <f>C208&amp;TEXT(A208,".00")</f>
        <v>P.03</v>
      </c>
      <c r="C208" s="16" t="s">
        <v>36</v>
      </c>
      <c r="D208" s="2" t="s">
        <v>1</v>
      </c>
      <c r="E208" s="16" t="s">
        <v>60</v>
      </c>
    </row>
    <row r="209" spans="1:5" ht="15" customHeight="1">
      <c r="A209" s="16">
        <f t="shared" si="11"/>
        <v>4</v>
      </c>
      <c r="B209" s="16" t="str">
        <f>C209&amp;TEXT(A209,".00")</f>
        <v>P.04</v>
      </c>
      <c r="C209" s="16" t="s">
        <v>36</v>
      </c>
      <c r="D209" s="2" t="s">
        <v>136</v>
      </c>
      <c r="E209" s="16" t="s">
        <v>60</v>
      </c>
    </row>
    <row r="210" spans="1:5" ht="15" customHeight="1">
      <c r="A210" s="16">
        <f t="shared" si="11"/>
        <v>5</v>
      </c>
      <c r="B210" s="16" t="str">
        <f>C210&amp;TEXT(A210,".00")</f>
        <v>P.05</v>
      </c>
      <c r="C210" s="16" t="s">
        <v>36</v>
      </c>
      <c r="D210" s="1" t="s">
        <v>137</v>
      </c>
      <c r="E210" s="16" t="s">
        <v>60</v>
      </c>
    </row>
    <row r="211" spans="1:5" ht="15" customHeight="1">
      <c r="A211" s="16">
        <f t="shared" si="11"/>
        <v>6</v>
      </c>
      <c r="B211" s="16" t="str">
        <f>C211&amp;TEXT(A211,".00")</f>
        <v>P.06</v>
      </c>
      <c r="C211" s="16" t="s">
        <v>36</v>
      </c>
      <c r="D211" s="2" t="s">
        <v>138</v>
      </c>
      <c r="E211" s="16" t="s">
        <v>60</v>
      </c>
    </row>
    <row r="212" spans="1:5" ht="15" customHeight="1">
      <c r="A212" s="16">
        <v>1</v>
      </c>
      <c r="B212" s="16" t="str">
        <f>C212&amp;TEXT(A212,".00")</f>
        <v>Q.01</v>
      </c>
      <c r="C212" s="16" t="s">
        <v>37</v>
      </c>
      <c r="D212" s="2" t="s">
        <v>139</v>
      </c>
      <c r="E212" s="16" t="s">
        <v>60</v>
      </c>
    </row>
    <row r="213" spans="1:5" ht="15" customHeight="1">
      <c r="A213" s="16">
        <v>2</v>
      </c>
      <c r="B213" s="16" t="str">
        <f aca="true" t="shared" si="14" ref="B213:B220">C213&amp;TEXT(A213,".00")</f>
        <v>Q.02</v>
      </c>
      <c r="C213" s="16" t="s">
        <v>37</v>
      </c>
      <c r="D213" s="2" t="s">
        <v>230</v>
      </c>
      <c r="E213" s="16" t="s">
        <v>81</v>
      </c>
    </row>
    <row r="214" spans="1:5" ht="15" customHeight="1">
      <c r="A214" s="16">
        <v>3</v>
      </c>
      <c r="B214" s="16" t="str">
        <f t="shared" si="14"/>
        <v>Q.03</v>
      </c>
      <c r="C214" s="16" t="s">
        <v>37</v>
      </c>
      <c r="D214" s="2" t="s">
        <v>231</v>
      </c>
      <c r="E214" s="16" t="s">
        <v>60</v>
      </c>
    </row>
    <row r="215" spans="1:5" ht="15" customHeight="1">
      <c r="A215" s="16">
        <v>4</v>
      </c>
      <c r="B215" s="16" t="str">
        <f t="shared" si="14"/>
        <v>Q.04</v>
      </c>
      <c r="C215" s="16" t="s">
        <v>37</v>
      </c>
      <c r="D215" s="2" t="s">
        <v>141</v>
      </c>
      <c r="E215" s="16" t="s">
        <v>60</v>
      </c>
    </row>
    <row r="216" spans="1:5" ht="15" customHeight="1">
      <c r="A216" s="16">
        <v>5</v>
      </c>
      <c r="B216" s="16" t="str">
        <f t="shared" si="14"/>
        <v>Q.05</v>
      </c>
      <c r="C216" s="16" t="s">
        <v>37</v>
      </c>
      <c r="D216" s="2" t="s">
        <v>140</v>
      </c>
      <c r="E216" s="16" t="s">
        <v>60</v>
      </c>
    </row>
    <row r="217" spans="1:5" ht="15" customHeight="1">
      <c r="A217" s="16">
        <v>6</v>
      </c>
      <c r="B217" s="16" t="str">
        <f t="shared" si="14"/>
        <v>Q.06</v>
      </c>
      <c r="C217" s="16" t="s">
        <v>37</v>
      </c>
      <c r="D217" s="2" t="s">
        <v>232</v>
      </c>
      <c r="E217" s="16" t="s">
        <v>60</v>
      </c>
    </row>
    <row r="218" spans="1:5" ht="15" customHeight="1">
      <c r="A218" s="16">
        <v>7</v>
      </c>
      <c r="B218" s="16" t="str">
        <f t="shared" si="14"/>
        <v>Q.07</v>
      </c>
      <c r="C218" s="16" t="s">
        <v>37</v>
      </c>
      <c r="D218" s="2" t="s">
        <v>233</v>
      </c>
      <c r="E218" s="16" t="s">
        <v>81</v>
      </c>
    </row>
    <row r="219" spans="1:5" ht="15" customHeight="1">
      <c r="A219" s="16">
        <v>8</v>
      </c>
      <c r="B219" s="16" t="str">
        <f t="shared" si="14"/>
        <v>Q.08</v>
      </c>
      <c r="C219" s="16" t="s">
        <v>37</v>
      </c>
      <c r="D219" s="2" t="s">
        <v>234</v>
      </c>
      <c r="E219" s="16" t="s">
        <v>60</v>
      </c>
    </row>
    <row r="220" spans="1:5" ht="15" customHeight="1">
      <c r="A220" s="16">
        <v>9</v>
      </c>
      <c r="B220" s="16" t="str">
        <f t="shared" si="14"/>
        <v>Q.09</v>
      </c>
      <c r="C220" s="16" t="s">
        <v>37</v>
      </c>
      <c r="D220" s="2" t="s">
        <v>235</v>
      </c>
      <c r="E220" s="16" t="s">
        <v>60</v>
      </c>
    </row>
    <row r="221" spans="1:5" ht="15" customHeight="1">
      <c r="A221" s="16">
        <v>1</v>
      </c>
      <c r="B221" s="16" t="str">
        <f>C221&amp;TEXT(A221,".00")</f>
        <v>R.01</v>
      </c>
      <c r="C221" s="16" t="s">
        <v>38</v>
      </c>
      <c r="D221" s="14" t="s">
        <v>236</v>
      </c>
      <c r="E221" s="16" t="s">
        <v>81</v>
      </c>
    </row>
    <row r="222" spans="1:5" ht="15" customHeight="1">
      <c r="A222" s="16">
        <f>A221+1</f>
        <v>2</v>
      </c>
      <c r="B222" s="16" t="str">
        <f>C222&amp;TEXT(A222,".00")</f>
        <v>R.02</v>
      </c>
      <c r="C222" s="16" t="s">
        <v>38</v>
      </c>
      <c r="D222" s="24" t="s">
        <v>237</v>
      </c>
      <c r="E222" s="16" t="s">
        <v>60</v>
      </c>
    </row>
    <row r="223" spans="1:5" ht="15" customHeight="1">
      <c r="A223" s="16">
        <f>A222+1</f>
        <v>3</v>
      </c>
      <c r="B223" s="16" t="str">
        <f>C223&amp;TEXT(A223,".00")</f>
        <v>R.03</v>
      </c>
      <c r="C223" s="16" t="s">
        <v>38</v>
      </c>
      <c r="D223" s="24" t="s">
        <v>238</v>
      </c>
      <c r="E223" s="16" t="s">
        <v>60</v>
      </c>
    </row>
    <row r="224" spans="1:5" ht="15" customHeight="1">
      <c r="A224" s="16">
        <f>A223+1</f>
        <v>4</v>
      </c>
      <c r="B224" s="16" t="str">
        <f>C224&amp;TEXT(A224,".00")</f>
        <v>R.04</v>
      </c>
      <c r="C224" s="16" t="s">
        <v>38</v>
      </c>
      <c r="D224" s="24" t="s">
        <v>239</v>
      </c>
      <c r="E224" s="16" t="s">
        <v>81</v>
      </c>
    </row>
    <row r="225" spans="1:5" ht="15" customHeight="1">
      <c r="A225" s="16">
        <v>1</v>
      </c>
      <c r="B225" s="16" t="str">
        <f>C225&amp;TEXT(A225,".00")</f>
        <v>S.01</v>
      </c>
      <c r="C225" s="16" t="s">
        <v>39</v>
      </c>
      <c r="D225" s="14" t="s">
        <v>240</v>
      </c>
      <c r="E225" s="16" t="s">
        <v>60</v>
      </c>
    </row>
    <row r="226" spans="1:5" ht="15" customHeight="1">
      <c r="A226" s="16">
        <v>2</v>
      </c>
      <c r="B226" s="16" t="str">
        <f aca="true" t="shared" si="15" ref="B226:B231">C226&amp;TEXT(A226,".00")</f>
        <v>S.02</v>
      </c>
      <c r="C226" s="16" t="s">
        <v>39</v>
      </c>
      <c r="D226" s="15" t="s">
        <v>241</v>
      </c>
      <c r="E226" s="16" t="s">
        <v>60</v>
      </c>
    </row>
    <row r="227" spans="1:5" ht="15" customHeight="1">
      <c r="A227" s="16">
        <v>3</v>
      </c>
      <c r="B227" s="16" t="str">
        <f t="shared" si="15"/>
        <v>S.03</v>
      </c>
      <c r="C227" s="16" t="s">
        <v>39</v>
      </c>
      <c r="D227" s="14" t="s">
        <v>242</v>
      </c>
      <c r="E227" s="16" t="s">
        <v>60</v>
      </c>
    </row>
    <row r="228" spans="1:5" ht="15" customHeight="1">
      <c r="A228" s="16">
        <v>4</v>
      </c>
      <c r="B228" s="16" t="str">
        <f t="shared" si="15"/>
        <v>S.04</v>
      </c>
      <c r="C228" s="16" t="s">
        <v>39</v>
      </c>
      <c r="D228" s="15" t="s">
        <v>243</v>
      </c>
      <c r="E228" s="16" t="s">
        <v>81</v>
      </c>
    </row>
    <row r="229" spans="1:5" ht="15" customHeight="1">
      <c r="A229" s="16">
        <v>5</v>
      </c>
      <c r="B229" s="16" t="str">
        <f t="shared" si="15"/>
        <v>S.05</v>
      </c>
      <c r="C229" s="16" t="s">
        <v>39</v>
      </c>
      <c r="D229" s="15" t="s">
        <v>244</v>
      </c>
      <c r="E229" s="16" t="s">
        <v>60</v>
      </c>
    </row>
    <row r="230" spans="1:5" ht="15" customHeight="1">
      <c r="A230" s="16">
        <v>6</v>
      </c>
      <c r="B230" s="16" t="str">
        <f t="shared" si="15"/>
        <v>S.06</v>
      </c>
      <c r="C230" s="16" t="s">
        <v>39</v>
      </c>
      <c r="D230" s="28" t="s">
        <v>245</v>
      </c>
      <c r="E230" s="16" t="s">
        <v>60</v>
      </c>
    </row>
    <row r="231" spans="1:5" ht="15" customHeight="1">
      <c r="A231" s="16">
        <v>7</v>
      </c>
      <c r="B231" s="16" t="str">
        <f t="shared" si="15"/>
        <v>S.07</v>
      </c>
      <c r="C231" s="16" t="s">
        <v>39</v>
      </c>
      <c r="D231" s="14" t="s">
        <v>239</v>
      </c>
      <c r="E231" s="16" t="s">
        <v>81</v>
      </c>
    </row>
    <row r="232" spans="1:5" ht="15" customHeight="1">
      <c r="A232" s="16">
        <v>1</v>
      </c>
      <c r="B232" s="16" t="str">
        <f aca="true" t="shared" si="16" ref="B232:B244">C232&amp;TEXT(A232,".00")</f>
        <v>T.01</v>
      </c>
      <c r="C232" s="16" t="s">
        <v>40</v>
      </c>
      <c r="D232" s="2" t="s">
        <v>246</v>
      </c>
      <c r="E232" s="16" t="s">
        <v>60</v>
      </c>
    </row>
    <row r="233" spans="1:5" ht="15" customHeight="1">
      <c r="A233" s="16">
        <v>2</v>
      </c>
      <c r="B233" s="16" t="str">
        <f t="shared" si="16"/>
        <v>T.02</v>
      </c>
      <c r="C233" s="16" t="s">
        <v>40</v>
      </c>
      <c r="D233" s="2" t="s">
        <v>247</v>
      </c>
      <c r="E233" s="16" t="s">
        <v>60</v>
      </c>
    </row>
    <row r="234" spans="1:5" ht="15" customHeight="1">
      <c r="A234" s="16">
        <v>3</v>
      </c>
      <c r="B234" s="16" t="str">
        <f t="shared" si="16"/>
        <v>T.03</v>
      </c>
      <c r="C234" s="16" t="s">
        <v>40</v>
      </c>
      <c r="D234" s="2" t="s">
        <v>248</v>
      </c>
      <c r="E234" s="16" t="s">
        <v>60</v>
      </c>
    </row>
    <row r="235" spans="1:5" ht="15" customHeight="1">
      <c r="A235" s="16">
        <v>4</v>
      </c>
      <c r="B235" s="16" t="str">
        <f t="shared" si="16"/>
        <v>T.04</v>
      </c>
      <c r="C235" s="16" t="s">
        <v>40</v>
      </c>
      <c r="D235" s="2" t="s">
        <v>249</v>
      </c>
      <c r="E235" s="16" t="s">
        <v>60</v>
      </c>
    </row>
    <row r="236" spans="1:5" ht="15" customHeight="1">
      <c r="A236" s="16">
        <v>5</v>
      </c>
      <c r="B236" s="16" t="str">
        <f t="shared" si="16"/>
        <v>T.05</v>
      </c>
      <c r="C236" s="16" t="s">
        <v>40</v>
      </c>
      <c r="D236" s="2" t="s">
        <v>250</v>
      </c>
      <c r="E236" s="16" t="s">
        <v>60</v>
      </c>
    </row>
    <row r="237" spans="1:5" ht="15" customHeight="1">
      <c r="A237" s="16">
        <v>6</v>
      </c>
      <c r="B237" s="16" t="str">
        <f t="shared" si="16"/>
        <v>T.06</v>
      </c>
      <c r="C237" s="16" t="s">
        <v>40</v>
      </c>
      <c r="D237" s="2" t="s">
        <v>251</v>
      </c>
      <c r="E237" s="16" t="s">
        <v>60</v>
      </c>
    </row>
    <row r="238" spans="1:5" ht="15" customHeight="1">
      <c r="A238" s="16">
        <v>1</v>
      </c>
      <c r="B238" s="16" t="str">
        <f t="shared" si="16"/>
        <v>U.01</v>
      </c>
      <c r="C238" s="16" t="s">
        <v>41</v>
      </c>
      <c r="D238" s="25" t="s">
        <v>252</v>
      </c>
      <c r="E238" s="16" t="s">
        <v>60</v>
      </c>
    </row>
    <row r="239" spans="1:5" ht="15" customHeight="1">
      <c r="A239" s="16">
        <v>2</v>
      </c>
      <c r="B239" s="16" t="str">
        <f t="shared" si="16"/>
        <v>U.02</v>
      </c>
      <c r="C239" s="16" t="s">
        <v>41</v>
      </c>
      <c r="D239" s="25" t="s">
        <v>253</v>
      </c>
      <c r="E239" s="16" t="s">
        <v>60</v>
      </c>
    </row>
    <row r="240" spans="1:5" ht="15" customHeight="1">
      <c r="A240" s="16">
        <v>3</v>
      </c>
      <c r="B240" s="16" t="str">
        <f t="shared" si="16"/>
        <v>U.03</v>
      </c>
      <c r="C240" s="16" t="s">
        <v>41</v>
      </c>
      <c r="D240" s="25" t="s">
        <v>254</v>
      </c>
      <c r="E240" s="16" t="s">
        <v>60</v>
      </c>
    </row>
    <row r="241" spans="1:5" ht="15" customHeight="1">
      <c r="A241" s="16">
        <v>4</v>
      </c>
      <c r="B241" s="16" t="str">
        <f t="shared" si="16"/>
        <v>U.04</v>
      </c>
      <c r="C241" s="16" t="s">
        <v>41</v>
      </c>
      <c r="D241" s="25" t="s">
        <v>255</v>
      </c>
      <c r="E241" s="16" t="s">
        <v>60</v>
      </c>
    </row>
    <row r="242" spans="1:5" ht="15" customHeight="1">
      <c r="A242" s="16">
        <v>5</v>
      </c>
      <c r="B242" s="16" t="str">
        <f t="shared" si="16"/>
        <v>U.05</v>
      </c>
      <c r="C242" s="16" t="s">
        <v>41</v>
      </c>
      <c r="D242" s="25" t="s">
        <v>256</v>
      </c>
      <c r="E242" s="16" t="s">
        <v>60</v>
      </c>
    </row>
    <row r="243" spans="1:5" ht="15" customHeight="1">
      <c r="A243" s="16">
        <v>6</v>
      </c>
      <c r="B243" s="16" t="str">
        <f t="shared" si="16"/>
        <v>U.06</v>
      </c>
      <c r="C243" s="16" t="s">
        <v>41</v>
      </c>
      <c r="D243" s="25" t="s">
        <v>257</v>
      </c>
      <c r="E243" s="16" t="s">
        <v>60</v>
      </c>
    </row>
    <row r="244" spans="1:5" ht="15" customHeight="1">
      <c r="A244" s="16">
        <v>1</v>
      </c>
      <c r="B244" s="16" t="str">
        <f t="shared" si="16"/>
        <v>V.01</v>
      </c>
      <c r="C244" s="16" t="s">
        <v>42</v>
      </c>
      <c r="D244" s="14" t="s">
        <v>151</v>
      </c>
      <c r="E244" s="16" t="s">
        <v>60</v>
      </c>
    </row>
    <row r="245" spans="1:5" ht="15" customHeight="1">
      <c r="A245" s="16">
        <v>2</v>
      </c>
      <c r="B245" s="16" t="str">
        <f aca="true" t="shared" si="17" ref="B245:B257">C245&amp;TEXT(A245,".00")</f>
        <v>V.02</v>
      </c>
      <c r="C245" s="16" t="s">
        <v>42</v>
      </c>
      <c r="D245" s="15" t="s">
        <v>258</v>
      </c>
      <c r="E245" s="16" t="s">
        <v>60</v>
      </c>
    </row>
    <row r="246" spans="1:5" ht="15" customHeight="1">
      <c r="A246" s="16">
        <v>3</v>
      </c>
      <c r="B246" s="16" t="str">
        <f t="shared" si="17"/>
        <v>V.03</v>
      </c>
      <c r="C246" s="16" t="s">
        <v>42</v>
      </c>
      <c r="D246" s="12" t="s">
        <v>259</v>
      </c>
      <c r="E246" s="16" t="s">
        <v>60</v>
      </c>
    </row>
    <row r="247" spans="1:5" ht="15" customHeight="1">
      <c r="A247" s="16">
        <v>4</v>
      </c>
      <c r="B247" s="16" t="str">
        <f t="shared" si="17"/>
        <v>V.04</v>
      </c>
      <c r="C247" s="16" t="s">
        <v>42</v>
      </c>
      <c r="D247" s="12" t="s">
        <v>260</v>
      </c>
      <c r="E247" s="16" t="s">
        <v>60</v>
      </c>
    </row>
    <row r="248" spans="1:5" ht="15" customHeight="1">
      <c r="A248" s="16">
        <v>5</v>
      </c>
      <c r="B248" s="16" t="str">
        <f t="shared" si="17"/>
        <v>V.05</v>
      </c>
      <c r="C248" s="16" t="s">
        <v>42</v>
      </c>
      <c r="D248" s="12" t="s">
        <v>261</v>
      </c>
      <c r="E248" s="16" t="s">
        <v>60</v>
      </c>
    </row>
    <row r="249" spans="1:5" ht="15" customHeight="1">
      <c r="A249" s="16">
        <v>6</v>
      </c>
      <c r="B249" s="16" t="str">
        <f t="shared" si="17"/>
        <v>V.06</v>
      </c>
      <c r="C249" s="16" t="s">
        <v>42</v>
      </c>
      <c r="D249" s="12" t="s">
        <v>142</v>
      </c>
      <c r="E249" s="16" t="s">
        <v>60</v>
      </c>
    </row>
    <row r="250" spans="1:5" ht="15" customHeight="1">
      <c r="A250" s="16">
        <v>7</v>
      </c>
      <c r="B250" s="16" t="str">
        <f t="shared" si="17"/>
        <v>V.07</v>
      </c>
      <c r="C250" s="16" t="s">
        <v>42</v>
      </c>
      <c r="D250" s="12" t="s">
        <v>262</v>
      </c>
      <c r="E250" s="16" t="s">
        <v>60</v>
      </c>
    </row>
    <row r="251" spans="1:5" ht="15" customHeight="1">
      <c r="A251" s="16">
        <v>8</v>
      </c>
      <c r="B251" s="16" t="str">
        <f t="shared" si="17"/>
        <v>V.08</v>
      </c>
      <c r="C251" s="16" t="s">
        <v>42</v>
      </c>
      <c r="D251" s="12" t="s">
        <v>143</v>
      </c>
      <c r="E251" s="16" t="s">
        <v>60</v>
      </c>
    </row>
    <row r="252" spans="1:5" ht="15" customHeight="1">
      <c r="A252" s="16">
        <v>9</v>
      </c>
      <c r="B252" s="16" t="str">
        <f t="shared" si="17"/>
        <v>V.09</v>
      </c>
      <c r="C252" s="16" t="s">
        <v>42</v>
      </c>
      <c r="D252" s="12" t="s">
        <v>152</v>
      </c>
      <c r="E252" s="16" t="s">
        <v>60</v>
      </c>
    </row>
    <row r="253" spans="1:5" ht="15" customHeight="1">
      <c r="A253" s="16">
        <v>10</v>
      </c>
      <c r="B253" s="16" t="str">
        <f t="shared" si="17"/>
        <v>V.10</v>
      </c>
      <c r="C253" s="16" t="s">
        <v>42</v>
      </c>
      <c r="D253" s="12" t="s">
        <v>263</v>
      </c>
      <c r="E253" s="16" t="s">
        <v>60</v>
      </c>
    </row>
    <row r="254" spans="1:5" ht="15" customHeight="1">
      <c r="A254" s="16">
        <v>11</v>
      </c>
      <c r="B254" s="16" t="str">
        <f t="shared" si="17"/>
        <v>V.11</v>
      </c>
      <c r="C254" s="16" t="s">
        <v>42</v>
      </c>
      <c r="D254" s="12" t="s">
        <v>153</v>
      </c>
      <c r="E254" s="16" t="s">
        <v>60</v>
      </c>
    </row>
    <row r="255" spans="1:5" ht="15" customHeight="1">
      <c r="A255" s="16">
        <v>12</v>
      </c>
      <c r="B255" s="16" t="str">
        <f t="shared" si="17"/>
        <v>V.12</v>
      </c>
      <c r="C255" s="16" t="s">
        <v>42</v>
      </c>
      <c r="D255" s="12" t="s">
        <v>264</v>
      </c>
      <c r="E255" s="16" t="s">
        <v>60</v>
      </c>
    </row>
    <row r="256" spans="1:5" ht="15" customHeight="1">
      <c r="A256" s="16">
        <v>13</v>
      </c>
      <c r="B256" s="16" t="str">
        <f t="shared" si="17"/>
        <v>V.13</v>
      </c>
      <c r="C256" s="16" t="s">
        <v>42</v>
      </c>
      <c r="D256" s="12" t="s">
        <v>265</v>
      </c>
      <c r="E256" s="16" t="s">
        <v>60</v>
      </c>
    </row>
    <row r="257" spans="1:5" ht="15" customHeight="1">
      <c r="A257" s="16">
        <v>14</v>
      </c>
      <c r="B257" s="16" t="str">
        <f t="shared" si="17"/>
        <v>V.14</v>
      </c>
      <c r="C257" s="16" t="s">
        <v>42</v>
      </c>
      <c r="D257" s="16" t="s">
        <v>266</v>
      </c>
      <c r="E257" s="16" t="s">
        <v>60</v>
      </c>
    </row>
  </sheetData>
  <sheetProtection sheet="1" objects="1" scenarios="1"/>
  <conditionalFormatting sqref="A193:C193 A194:D201 A202:C205 D202:D204 E103:F103 E101:F101 A92:F100 D102:F102 A101:C103 A104:F104 A206:D225 D226:D230 A226:C231 A232:D244 D245:D256 A245:C257 A105:D192 E105:F257">
    <cfRule type="expression" priority="434" dxfId="6" stopIfTrue="1">
      <formula>_XLL.EST.PAIR(ROW())</formula>
    </cfRule>
  </conditionalFormatting>
  <conditionalFormatting sqref="D231">
    <cfRule type="expression" priority="1" dxfId="6" stopIfTrue="1">
      <formula>_XLL.EST.PAIR(ROW())</formula>
    </cfRule>
  </conditionalFormatting>
  <dataValidations count="6">
    <dataValidation type="list" allowBlank="1" showInputMessage="1" showErrorMessage="1" sqref="H61">
      <formula1>OFFSET(RépSimpleInv,,1,,1)</formula1>
    </dataValidation>
    <dataValidation type="list" allowBlank="1" showInputMessage="1" showErrorMessage="1" sqref="E92:E257">
      <formula1>OFFSET(RéfNot,,,,1)</formula1>
    </dataValidation>
    <dataValidation type="list" allowBlank="1" showInputMessage="1" showErrorMessage="1" sqref="C92:C257">
      <formula1>OFFSET(RéfN3,,,,1)</formula1>
    </dataValidation>
    <dataValidation type="list" allowBlank="1" showInputMessage="1" showErrorMessage="1" sqref="B17:B24">
      <formula1>OFFSET(RéfN1,,,,1)</formula1>
    </dataValidation>
    <dataValidation type="list" allowBlank="1" showInputMessage="1" showErrorMessage="1" sqref="D32:D53">
      <formula1>ZoneSaisie</formula1>
    </dataValidation>
    <dataValidation type="list" allowBlank="1" showInputMessage="1" showErrorMessage="1" sqref="B32:B53">
      <formula1>OFFSET(RéfN2,,,,1)</formula1>
    </dataValidation>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Feuil15"/>
  <dimension ref="A1:J157"/>
  <sheetViews>
    <sheetView zoomScalePageLayoutView="0" workbookViewId="0" topLeftCell="E44">
      <selection activeCell="H52" sqref="H52"/>
    </sheetView>
  </sheetViews>
  <sheetFormatPr defaultColWidth="12" defaultRowHeight="16.5" customHeight="1"/>
  <cols>
    <col min="1" max="1" width="12" style="54" customWidth="1"/>
    <col min="2" max="2" width="27" style="54" customWidth="1"/>
    <col min="3" max="3" width="8.5" style="54" customWidth="1"/>
    <col min="4" max="4" width="61.16015625" style="55" customWidth="1"/>
    <col min="5" max="5" width="11.5" style="56" customWidth="1"/>
    <col min="6" max="6" width="11.5" style="57" customWidth="1"/>
    <col min="7" max="7" width="8.5" style="56" customWidth="1"/>
    <col min="8" max="8" width="94" style="58" customWidth="1"/>
    <col min="9" max="9" width="12" style="54" customWidth="1"/>
    <col min="10" max="10" width="15.16015625" style="59" customWidth="1"/>
    <col min="11" max="16384" width="12" style="60" customWidth="1"/>
  </cols>
  <sheetData>
    <row r="1" spans="1:10" s="35" customFormat="1" ht="16.5" customHeight="1">
      <c r="A1" s="29"/>
      <c r="B1" s="29"/>
      <c r="C1" s="29"/>
      <c r="D1" s="30"/>
      <c r="E1" s="31"/>
      <c r="F1" s="32"/>
      <c r="G1" s="31"/>
      <c r="H1" s="33"/>
      <c r="I1" s="29"/>
      <c r="J1" s="34"/>
    </row>
    <row r="2" spans="1:10" s="35" customFormat="1" ht="28.5" customHeight="1" thickBot="1">
      <c r="A2" s="29"/>
      <c r="B2" s="29"/>
      <c r="C2" s="29"/>
      <c r="D2" s="36" t="s">
        <v>281</v>
      </c>
      <c r="E2" s="31"/>
      <c r="F2" s="32"/>
      <c r="G2" s="31"/>
      <c r="H2" s="33"/>
      <c r="I2" s="29"/>
      <c r="J2" s="34"/>
    </row>
    <row r="3" spans="1:10" s="41" customFormat="1" ht="39" customHeight="1" thickBot="1">
      <c r="A3" s="427" t="s">
        <v>2</v>
      </c>
      <c r="B3" s="427"/>
      <c r="C3" s="427" t="s">
        <v>3</v>
      </c>
      <c r="D3" s="427"/>
      <c r="E3" s="37" t="s">
        <v>282</v>
      </c>
      <c r="F3" s="38" t="s">
        <v>282</v>
      </c>
      <c r="G3" s="427" t="s">
        <v>4</v>
      </c>
      <c r="H3" s="427"/>
      <c r="I3" s="39" t="s">
        <v>283</v>
      </c>
      <c r="J3" s="40"/>
    </row>
    <row r="4" spans="1:10" s="49" customFormat="1" ht="25.5" customHeight="1">
      <c r="A4" s="42" t="s">
        <v>46</v>
      </c>
      <c r="B4" s="42" t="str">
        <f>IF(VLOOKUP(A4,RéfN2,3,FALSE)="","",VLOOKUP(A4,RéfN2,3,FALSE))</f>
        <v>Prévention</v>
      </c>
      <c r="C4" s="42" t="s">
        <v>16</v>
      </c>
      <c r="D4" s="43" t="s">
        <v>89</v>
      </c>
      <c r="E4" s="44" t="e">
        <f>#REF!</f>
        <v>#REF!</v>
      </c>
      <c r="F4" s="45" t="e">
        <f>#REF!</f>
        <v>#REF!</v>
      </c>
      <c r="G4" s="46" t="s">
        <v>284</v>
      </c>
      <c r="H4" s="61" t="s">
        <v>165</v>
      </c>
      <c r="I4" s="47">
        <f>'BD'!G14</f>
      </c>
      <c r="J4" s="48"/>
    </row>
    <row r="5" spans="1:10" s="52" customFormat="1" ht="25.5" customHeight="1">
      <c r="A5" s="42" t="s">
        <v>46</v>
      </c>
      <c r="B5" s="50" t="str">
        <f aca="true" t="shared" si="0" ref="B5:B35">IF(VLOOKUP(A5,RéfN2,3,FALSE)="","",VLOOKUP(A5,RéfN2,3,FALSE))</f>
        <v>Prévention</v>
      </c>
      <c r="C5" s="50" t="s">
        <v>16</v>
      </c>
      <c r="D5" s="51" t="s">
        <v>89</v>
      </c>
      <c r="E5" s="44" t="e">
        <f>#REF!</f>
        <v>#REF!</v>
      </c>
      <c r="F5" s="45" t="e">
        <f>#REF!</f>
        <v>#REF!</v>
      </c>
      <c r="G5" s="46" t="s">
        <v>285</v>
      </c>
      <c r="H5" s="62" t="s">
        <v>166</v>
      </c>
      <c r="I5" s="47">
        <f>'BD'!G15</f>
      </c>
      <c r="J5" s="48"/>
    </row>
    <row r="6" spans="1:10" s="52" customFormat="1" ht="25.5" customHeight="1">
      <c r="A6" s="42" t="s">
        <v>46</v>
      </c>
      <c r="B6" s="50" t="str">
        <f t="shared" si="0"/>
        <v>Prévention</v>
      </c>
      <c r="C6" s="50" t="s">
        <v>16</v>
      </c>
      <c r="D6" s="51" t="s">
        <v>89</v>
      </c>
      <c r="E6" s="44" t="e">
        <f>#REF!</f>
        <v>#REF!</v>
      </c>
      <c r="F6" s="45" t="e">
        <f>#REF!</f>
        <v>#REF!</v>
      </c>
      <c r="G6" s="46" t="s">
        <v>286</v>
      </c>
      <c r="H6" s="62" t="s">
        <v>167</v>
      </c>
      <c r="I6" s="47">
        <f>'BD'!G16</f>
      </c>
      <c r="J6" s="48"/>
    </row>
    <row r="7" spans="1:10" s="52" customFormat="1" ht="25.5" customHeight="1">
      <c r="A7" s="42" t="s">
        <v>46</v>
      </c>
      <c r="B7" s="50" t="str">
        <f t="shared" si="0"/>
        <v>Prévention</v>
      </c>
      <c r="C7" s="50" t="s">
        <v>16</v>
      </c>
      <c r="D7" s="51" t="s">
        <v>89</v>
      </c>
      <c r="E7" s="44" t="e">
        <f>#REF!</f>
        <v>#REF!</v>
      </c>
      <c r="F7" s="45" t="e">
        <f>#REF!</f>
        <v>#REF!</v>
      </c>
      <c r="G7" s="46" t="s">
        <v>287</v>
      </c>
      <c r="H7" s="62" t="s">
        <v>168</v>
      </c>
      <c r="I7" s="47">
        <f>'BD'!G17</f>
      </c>
      <c r="J7" s="53"/>
    </row>
    <row r="8" spans="1:10" s="52" customFormat="1" ht="25.5" customHeight="1">
      <c r="A8" s="42" t="s">
        <v>46</v>
      </c>
      <c r="B8" s="50" t="str">
        <f t="shared" si="0"/>
        <v>Prévention</v>
      </c>
      <c r="C8" s="50" t="s">
        <v>16</v>
      </c>
      <c r="D8" s="51" t="s">
        <v>89</v>
      </c>
      <c r="E8" s="44" t="e">
        <f>#REF!</f>
        <v>#REF!</v>
      </c>
      <c r="F8" s="45" t="e">
        <f>#REF!</f>
        <v>#REF!</v>
      </c>
      <c r="G8" s="46" t="s">
        <v>288</v>
      </c>
      <c r="H8" s="62" t="s">
        <v>169</v>
      </c>
      <c r="I8" s="47">
        <f>'BD'!G18</f>
      </c>
      <c r="J8" s="48"/>
    </row>
    <row r="9" spans="1:10" s="52" customFormat="1" ht="25.5" customHeight="1">
      <c r="A9" s="42" t="s">
        <v>46</v>
      </c>
      <c r="B9" s="50" t="str">
        <f t="shared" si="0"/>
        <v>Prévention</v>
      </c>
      <c r="C9" s="50" t="s">
        <v>16</v>
      </c>
      <c r="D9" s="51" t="s">
        <v>89</v>
      </c>
      <c r="E9" s="44" t="e">
        <f>#REF!</f>
        <v>#REF!</v>
      </c>
      <c r="F9" s="45" t="e">
        <f>#REF!</f>
        <v>#REF!</v>
      </c>
      <c r="G9" s="46" t="s">
        <v>289</v>
      </c>
      <c r="H9" s="62" t="s">
        <v>170</v>
      </c>
      <c r="I9" s="47">
        <f>'BD'!G19</f>
      </c>
      <c r="J9" s="48"/>
    </row>
    <row r="10" spans="1:10" s="52" customFormat="1" ht="25.5" customHeight="1">
      <c r="A10" s="42" t="s">
        <v>46</v>
      </c>
      <c r="B10" s="50" t="str">
        <f t="shared" si="0"/>
        <v>Prévention</v>
      </c>
      <c r="C10" s="50" t="s">
        <v>16</v>
      </c>
      <c r="D10" s="51" t="s">
        <v>89</v>
      </c>
      <c r="E10" s="44" t="e">
        <f>#REF!</f>
        <v>#REF!</v>
      </c>
      <c r="F10" s="45" t="e">
        <f>#REF!</f>
        <v>#REF!</v>
      </c>
      <c r="G10" s="46" t="s">
        <v>290</v>
      </c>
      <c r="H10" s="62" t="s">
        <v>171</v>
      </c>
      <c r="I10" s="47">
        <f>'BD'!G20</f>
      </c>
      <c r="J10" s="48"/>
    </row>
    <row r="11" spans="1:10" s="52" customFormat="1" ht="25.5" customHeight="1">
      <c r="A11" s="42" t="s">
        <v>46</v>
      </c>
      <c r="B11" s="50" t="str">
        <f t="shared" si="0"/>
        <v>Prévention</v>
      </c>
      <c r="C11" s="50" t="s">
        <v>16</v>
      </c>
      <c r="D11" s="51" t="s">
        <v>89</v>
      </c>
      <c r="E11" s="44" t="e">
        <f>#REF!</f>
        <v>#REF!</v>
      </c>
      <c r="F11" s="45" t="e">
        <f>#REF!</f>
        <v>#REF!</v>
      </c>
      <c r="G11" s="46" t="s">
        <v>291</v>
      </c>
      <c r="H11" s="62" t="s">
        <v>172</v>
      </c>
      <c r="I11" s="47">
        <f>'BD'!G21</f>
      </c>
      <c r="J11" s="48"/>
    </row>
    <row r="12" spans="1:10" s="52" customFormat="1" ht="25.5" customHeight="1">
      <c r="A12" s="42" t="s">
        <v>46</v>
      </c>
      <c r="B12" s="50" t="str">
        <f t="shared" si="0"/>
        <v>Prévention</v>
      </c>
      <c r="C12" s="50" t="s">
        <v>16</v>
      </c>
      <c r="D12" s="51" t="s">
        <v>89</v>
      </c>
      <c r="E12" s="44" t="e">
        <f>#REF!</f>
        <v>#REF!</v>
      </c>
      <c r="F12" s="45" t="e">
        <f>#REF!</f>
        <v>#REF!</v>
      </c>
      <c r="G12" s="46" t="s">
        <v>292</v>
      </c>
      <c r="H12" s="62" t="s">
        <v>173</v>
      </c>
      <c r="I12" s="47">
        <f>'BD'!G22</f>
      </c>
      <c r="J12" s="48"/>
    </row>
    <row r="13" spans="1:10" s="52" customFormat="1" ht="25.5" customHeight="1">
      <c r="A13" s="42" t="s">
        <v>46</v>
      </c>
      <c r="B13" s="50" t="str">
        <f t="shared" si="0"/>
        <v>Prévention</v>
      </c>
      <c r="C13" s="50" t="s">
        <v>16</v>
      </c>
      <c r="D13" s="51" t="s">
        <v>89</v>
      </c>
      <c r="E13" s="44" t="e">
        <f>#REF!</f>
        <v>#REF!</v>
      </c>
      <c r="F13" s="45" t="e">
        <f>#REF!</f>
        <v>#REF!</v>
      </c>
      <c r="G13" s="46" t="s">
        <v>293</v>
      </c>
      <c r="H13" s="62" t="s">
        <v>174</v>
      </c>
      <c r="I13" s="47">
        <f>'BD'!G23</f>
      </c>
      <c r="J13" s="48"/>
    </row>
    <row r="14" spans="1:10" s="52" customFormat="1" ht="25.5" customHeight="1">
      <c r="A14" s="42" t="s">
        <v>46</v>
      </c>
      <c r="B14" s="50" t="str">
        <f t="shared" si="0"/>
        <v>Prévention</v>
      </c>
      <c r="C14" s="50" t="s">
        <v>16</v>
      </c>
      <c r="D14" s="51" t="s">
        <v>89</v>
      </c>
      <c r="E14" s="44" t="e">
        <f>#REF!</f>
        <v>#REF!</v>
      </c>
      <c r="F14" s="45" t="e">
        <f>#REF!</f>
        <v>#REF!</v>
      </c>
      <c r="G14" s="46" t="s">
        <v>294</v>
      </c>
      <c r="H14" s="62" t="s">
        <v>175</v>
      </c>
      <c r="I14" s="47">
        <f>'BD'!G24</f>
      </c>
      <c r="J14" s="48"/>
    </row>
    <row r="15" spans="1:10" s="52" customFormat="1" ht="25.5" customHeight="1">
      <c r="A15" s="42" t="s">
        <v>46</v>
      </c>
      <c r="B15" s="50" t="str">
        <f t="shared" si="0"/>
        <v>Prévention</v>
      </c>
      <c r="C15" s="50" t="s">
        <v>18</v>
      </c>
      <c r="D15" s="51" t="s">
        <v>17</v>
      </c>
      <c r="E15" s="44" t="e">
        <f>#REF!</f>
        <v>#REF!</v>
      </c>
      <c r="F15" s="45" t="e">
        <f>#REF!</f>
        <v>#REF!</v>
      </c>
      <c r="G15" s="46" t="s">
        <v>295</v>
      </c>
      <c r="H15" s="62" t="s">
        <v>176</v>
      </c>
      <c r="I15" s="47">
        <f>'BD'!G25</f>
      </c>
      <c r="J15" s="48"/>
    </row>
    <row r="16" spans="1:10" s="52" customFormat="1" ht="25.5" customHeight="1">
      <c r="A16" s="42" t="s">
        <v>46</v>
      </c>
      <c r="B16" s="50" t="str">
        <f t="shared" si="0"/>
        <v>Prévention</v>
      </c>
      <c r="C16" s="50" t="s">
        <v>18</v>
      </c>
      <c r="D16" s="51" t="s">
        <v>17</v>
      </c>
      <c r="E16" s="44" t="e">
        <f>#REF!</f>
        <v>#REF!</v>
      </c>
      <c r="F16" s="45" t="e">
        <f>#REF!</f>
        <v>#REF!</v>
      </c>
      <c r="G16" s="46" t="s">
        <v>296</v>
      </c>
      <c r="H16" s="62" t="s">
        <v>177</v>
      </c>
      <c r="I16" s="47">
        <f>'BD'!G26</f>
      </c>
      <c r="J16" s="48"/>
    </row>
    <row r="17" spans="1:10" s="52" customFormat="1" ht="25.5" customHeight="1">
      <c r="A17" s="42" t="s">
        <v>46</v>
      </c>
      <c r="B17" s="50" t="str">
        <f t="shared" si="0"/>
        <v>Prévention</v>
      </c>
      <c r="C17" s="50" t="s">
        <v>18</v>
      </c>
      <c r="D17" s="51" t="s">
        <v>17</v>
      </c>
      <c r="E17" s="44" t="e">
        <f>#REF!</f>
        <v>#REF!</v>
      </c>
      <c r="F17" s="45" t="e">
        <f>#REF!</f>
        <v>#REF!</v>
      </c>
      <c r="G17" s="46" t="s">
        <v>297</v>
      </c>
      <c r="H17" s="62" t="s">
        <v>178</v>
      </c>
      <c r="I17" s="47">
        <f>'BD'!G27</f>
      </c>
      <c r="J17" s="48"/>
    </row>
    <row r="18" spans="1:10" s="52" customFormat="1" ht="25.5" customHeight="1">
      <c r="A18" s="42" t="s">
        <v>46</v>
      </c>
      <c r="B18" s="50" t="str">
        <f t="shared" si="0"/>
        <v>Prévention</v>
      </c>
      <c r="C18" s="50" t="s">
        <v>18</v>
      </c>
      <c r="D18" s="51" t="s">
        <v>17</v>
      </c>
      <c r="E18" s="44" t="e">
        <f>#REF!</f>
        <v>#REF!</v>
      </c>
      <c r="F18" s="45" t="e">
        <f>#REF!</f>
        <v>#REF!</v>
      </c>
      <c r="G18" s="46" t="s">
        <v>298</v>
      </c>
      <c r="H18" s="62" t="s">
        <v>179</v>
      </c>
      <c r="I18" s="47">
        <f>'BD'!G28</f>
      </c>
      <c r="J18" s="48"/>
    </row>
    <row r="19" spans="1:10" s="52" customFormat="1" ht="25.5" customHeight="1">
      <c r="A19" s="42" t="s">
        <v>46</v>
      </c>
      <c r="B19" s="50" t="str">
        <f t="shared" si="0"/>
        <v>Prévention</v>
      </c>
      <c r="C19" s="50" t="s">
        <v>18</v>
      </c>
      <c r="D19" s="51" t="s">
        <v>17</v>
      </c>
      <c r="E19" s="44" t="e">
        <f>#REF!</f>
        <v>#REF!</v>
      </c>
      <c r="F19" s="45" t="e">
        <f>#REF!</f>
        <v>#REF!</v>
      </c>
      <c r="G19" s="46" t="s">
        <v>299</v>
      </c>
      <c r="H19" s="62" t="s">
        <v>180</v>
      </c>
      <c r="I19" s="47">
        <f>'BD'!G29</f>
      </c>
      <c r="J19" s="48"/>
    </row>
    <row r="20" spans="1:10" s="52" customFormat="1" ht="25.5" customHeight="1">
      <c r="A20" s="42" t="s">
        <v>46</v>
      </c>
      <c r="B20" s="50" t="str">
        <f t="shared" si="0"/>
        <v>Prévention</v>
      </c>
      <c r="C20" s="50" t="s">
        <v>18</v>
      </c>
      <c r="D20" s="51" t="s">
        <v>17</v>
      </c>
      <c r="E20" s="44" t="e">
        <f>#REF!</f>
        <v>#REF!</v>
      </c>
      <c r="F20" s="45" t="e">
        <f>#REF!</f>
        <v>#REF!</v>
      </c>
      <c r="G20" s="46" t="s">
        <v>300</v>
      </c>
      <c r="H20" s="62" t="s">
        <v>181</v>
      </c>
      <c r="I20" s="47">
        <f>'BD'!G30</f>
      </c>
      <c r="J20" s="48"/>
    </row>
    <row r="21" spans="1:10" s="52" customFormat="1" ht="25.5" customHeight="1">
      <c r="A21" s="42" t="s">
        <v>46</v>
      </c>
      <c r="B21" s="50" t="str">
        <f t="shared" si="0"/>
        <v>Prévention</v>
      </c>
      <c r="C21" s="50" t="s">
        <v>18</v>
      </c>
      <c r="D21" s="51" t="s">
        <v>17</v>
      </c>
      <c r="E21" s="44" t="e">
        <f>#REF!</f>
        <v>#REF!</v>
      </c>
      <c r="F21" s="45" t="e">
        <f>#REF!</f>
        <v>#REF!</v>
      </c>
      <c r="G21" s="46" t="s">
        <v>301</v>
      </c>
      <c r="H21" s="62" t="s">
        <v>182</v>
      </c>
      <c r="I21" s="47">
        <f>'BD'!G31</f>
      </c>
      <c r="J21" s="48"/>
    </row>
    <row r="22" spans="1:10" s="52" customFormat="1" ht="25.5" customHeight="1">
      <c r="A22" s="42" t="s">
        <v>46</v>
      </c>
      <c r="B22" s="50" t="str">
        <f t="shared" si="0"/>
        <v>Prévention</v>
      </c>
      <c r="C22" s="50" t="s">
        <v>18</v>
      </c>
      <c r="D22" s="51" t="s">
        <v>17</v>
      </c>
      <c r="E22" s="44" t="e">
        <f>#REF!</f>
        <v>#REF!</v>
      </c>
      <c r="F22" s="45" t="e">
        <f>#REF!</f>
        <v>#REF!</v>
      </c>
      <c r="G22" s="46" t="s">
        <v>302</v>
      </c>
      <c r="H22" s="62" t="s">
        <v>183</v>
      </c>
      <c r="I22" s="47">
        <f>'BD'!G32</f>
      </c>
      <c r="J22" s="48"/>
    </row>
    <row r="23" spans="1:10" s="52" customFormat="1" ht="25.5" customHeight="1">
      <c r="A23" s="42" t="s">
        <v>46</v>
      </c>
      <c r="B23" s="50" t="str">
        <f t="shared" si="0"/>
        <v>Prévention</v>
      </c>
      <c r="C23" s="50" t="s">
        <v>18</v>
      </c>
      <c r="D23" s="51" t="s">
        <v>17</v>
      </c>
      <c r="E23" s="44" t="e">
        <f>#REF!</f>
        <v>#REF!</v>
      </c>
      <c r="F23" s="45" t="e">
        <f>#REF!</f>
        <v>#REF!</v>
      </c>
      <c r="G23" s="46" t="s">
        <v>402</v>
      </c>
      <c r="H23" s="62" t="s">
        <v>111</v>
      </c>
      <c r="I23" s="47">
        <f>'BD'!G33</f>
      </c>
      <c r="J23" s="48"/>
    </row>
    <row r="24" spans="1:10" s="52" customFormat="1" ht="25.5" customHeight="1">
      <c r="A24" s="42" t="s">
        <v>46</v>
      </c>
      <c r="B24" s="50" t="str">
        <f t="shared" si="0"/>
        <v>Prévention</v>
      </c>
      <c r="C24" s="50" t="s">
        <v>18</v>
      </c>
      <c r="D24" s="51" t="s">
        <v>17</v>
      </c>
      <c r="E24" s="44" t="e">
        <f>#REF!</f>
        <v>#REF!</v>
      </c>
      <c r="F24" s="45" t="e">
        <f>#REF!</f>
        <v>#REF!</v>
      </c>
      <c r="G24" s="46" t="s">
        <v>403</v>
      </c>
      <c r="H24" s="62" t="s">
        <v>184</v>
      </c>
      <c r="I24" s="47">
        <f>'BD'!G34</f>
      </c>
      <c r="J24" s="48"/>
    </row>
    <row r="25" spans="1:10" s="52" customFormat="1" ht="25.5" customHeight="1">
      <c r="A25" s="42" t="s">
        <v>46</v>
      </c>
      <c r="B25" s="50" t="str">
        <f t="shared" si="0"/>
        <v>Prévention</v>
      </c>
      <c r="C25" s="50" t="s">
        <v>19</v>
      </c>
      <c r="D25" s="51" t="s">
        <v>10</v>
      </c>
      <c r="E25" s="44" t="e">
        <f>#REF!</f>
        <v>#REF!</v>
      </c>
      <c r="F25" s="45" t="e">
        <f>#REF!</f>
        <v>#REF!</v>
      </c>
      <c r="G25" s="46" t="s">
        <v>303</v>
      </c>
      <c r="H25" s="62" t="s">
        <v>93</v>
      </c>
      <c r="I25" s="47">
        <f>'BD'!G35</f>
      </c>
      <c r="J25" s="49"/>
    </row>
    <row r="26" spans="1:10" s="52" customFormat="1" ht="25.5" customHeight="1">
      <c r="A26" s="42" t="s">
        <v>46</v>
      </c>
      <c r="B26" s="50" t="str">
        <f t="shared" si="0"/>
        <v>Prévention</v>
      </c>
      <c r="C26" s="50" t="s">
        <v>19</v>
      </c>
      <c r="D26" s="51" t="s">
        <v>10</v>
      </c>
      <c r="E26" s="44" t="e">
        <f>#REF!</f>
        <v>#REF!</v>
      </c>
      <c r="F26" s="45" t="e">
        <f>#REF!</f>
        <v>#REF!</v>
      </c>
      <c r="G26" s="46" t="s">
        <v>304</v>
      </c>
      <c r="H26" s="62" t="s">
        <v>185</v>
      </c>
      <c r="I26" s="47">
        <f>'BD'!G36</f>
      </c>
      <c r="J26" s="48"/>
    </row>
    <row r="27" spans="1:10" s="52" customFormat="1" ht="25.5" customHeight="1">
      <c r="A27" s="42" t="s">
        <v>46</v>
      </c>
      <c r="B27" s="50" t="str">
        <f t="shared" si="0"/>
        <v>Prévention</v>
      </c>
      <c r="C27" s="50" t="s">
        <v>19</v>
      </c>
      <c r="D27" s="51" t="s">
        <v>10</v>
      </c>
      <c r="E27" s="44" t="e">
        <f>#REF!</f>
        <v>#REF!</v>
      </c>
      <c r="F27" s="45" t="e">
        <f>#REF!</f>
        <v>#REF!</v>
      </c>
      <c r="G27" s="46" t="s">
        <v>305</v>
      </c>
      <c r="H27" s="62" t="s">
        <v>186</v>
      </c>
      <c r="I27" s="47">
        <f>'BD'!G37</f>
      </c>
      <c r="J27" s="48"/>
    </row>
    <row r="28" spans="1:10" s="52" customFormat="1" ht="25.5" customHeight="1">
      <c r="A28" s="42" t="s">
        <v>46</v>
      </c>
      <c r="B28" s="50" t="str">
        <f t="shared" si="0"/>
        <v>Prévention</v>
      </c>
      <c r="C28" s="50" t="s">
        <v>19</v>
      </c>
      <c r="D28" s="51" t="s">
        <v>10</v>
      </c>
      <c r="E28" s="44" t="e">
        <f>#REF!</f>
        <v>#REF!</v>
      </c>
      <c r="F28" s="45" t="e">
        <f>#REF!</f>
        <v>#REF!</v>
      </c>
      <c r="G28" s="46" t="s">
        <v>306</v>
      </c>
      <c r="H28" s="62" t="s">
        <v>94</v>
      </c>
      <c r="I28" s="47">
        <f>'BD'!G38</f>
      </c>
      <c r="J28" s="48"/>
    </row>
    <row r="29" spans="1:10" s="52" customFormat="1" ht="25.5" customHeight="1">
      <c r="A29" s="42" t="s">
        <v>46</v>
      </c>
      <c r="B29" s="50" t="str">
        <f t="shared" si="0"/>
        <v>Prévention</v>
      </c>
      <c r="C29" s="50" t="s">
        <v>19</v>
      </c>
      <c r="D29" s="51" t="s">
        <v>10</v>
      </c>
      <c r="E29" s="44" t="e">
        <f>#REF!</f>
        <v>#REF!</v>
      </c>
      <c r="F29" s="45" t="e">
        <f>#REF!</f>
        <v>#REF!</v>
      </c>
      <c r="G29" s="46" t="s">
        <v>307</v>
      </c>
      <c r="H29" s="62" t="s">
        <v>187</v>
      </c>
      <c r="I29" s="47">
        <f>'BD'!G39</f>
      </c>
      <c r="J29" s="48"/>
    </row>
    <row r="30" spans="1:10" s="52" customFormat="1" ht="25.5" customHeight="1">
      <c r="A30" s="42" t="s">
        <v>46</v>
      </c>
      <c r="B30" s="50" t="str">
        <f t="shared" si="0"/>
        <v>Prévention</v>
      </c>
      <c r="C30" s="50" t="s">
        <v>19</v>
      </c>
      <c r="D30" s="51" t="s">
        <v>10</v>
      </c>
      <c r="E30" s="44" t="e">
        <f>#REF!</f>
        <v>#REF!</v>
      </c>
      <c r="F30" s="45" t="e">
        <f>#REF!</f>
        <v>#REF!</v>
      </c>
      <c r="G30" s="46" t="s">
        <v>308</v>
      </c>
      <c r="H30" s="62" t="s">
        <v>95</v>
      </c>
      <c r="I30" s="47">
        <f>'BD'!G40</f>
      </c>
      <c r="J30" s="48"/>
    </row>
    <row r="31" spans="1:10" s="52" customFormat="1" ht="25.5" customHeight="1">
      <c r="A31" s="42" t="s">
        <v>46</v>
      </c>
      <c r="B31" s="50" t="str">
        <f t="shared" si="0"/>
        <v>Prévention</v>
      </c>
      <c r="C31" s="50" t="s">
        <v>19</v>
      </c>
      <c r="D31" s="51" t="s">
        <v>10</v>
      </c>
      <c r="E31" s="44" t="e">
        <f>#REF!</f>
        <v>#REF!</v>
      </c>
      <c r="F31" s="45" t="e">
        <f>#REF!</f>
        <v>#REF!</v>
      </c>
      <c r="G31" s="46" t="s">
        <v>309</v>
      </c>
      <c r="H31" s="62" t="s">
        <v>188</v>
      </c>
      <c r="I31" s="47">
        <f>'BD'!G41</f>
      </c>
      <c r="J31" s="48"/>
    </row>
    <row r="32" spans="1:10" s="52" customFormat="1" ht="25.5" customHeight="1">
      <c r="A32" s="42" t="s">
        <v>46</v>
      </c>
      <c r="B32" s="50" t="str">
        <f t="shared" si="0"/>
        <v>Prévention</v>
      </c>
      <c r="C32" s="50" t="s">
        <v>19</v>
      </c>
      <c r="D32" s="51" t="s">
        <v>10</v>
      </c>
      <c r="E32" s="44" t="e">
        <f>#REF!</f>
        <v>#REF!</v>
      </c>
      <c r="F32" s="45" t="e">
        <f>#REF!</f>
        <v>#REF!</v>
      </c>
      <c r="G32" s="46" t="s">
        <v>310</v>
      </c>
      <c r="H32" s="62" t="s">
        <v>112</v>
      </c>
      <c r="I32" s="47">
        <f>'BD'!G42</f>
      </c>
      <c r="J32" s="48"/>
    </row>
    <row r="33" spans="1:10" s="52" customFormat="1" ht="25.5" customHeight="1">
      <c r="A33" s="50" t="s">
        <v>47</v>
      </c>
      <c r="B33" s="50" t="str">
        <f t="shared" si="0"/>
        <v>Pilotage</v>
      </c>
      <c r="C33" s="50" t="s">
        <v>20</v>
      </c>
      <c r="D33" s="51" t="s">
        <v>7</v>
      </c>
      <c r="E33" s="44" t="e">
        <f>#REF!</f>
        <v>#REF!</v>
      </c>
      <c r="F33" s="45" t="e">
        <f>#REF!</f>
        <v>#REF!</v>
      </c>
      <c r="G33" s="46" t="s">
        <v>311</v>
      </c>
      <c r="H33" s="62" t="s">
        <v>189</v>
      </c>
      <c r="I33" s="47">
        <f>'BD'!G43</f>
      </c>
      <c r="J33" s="48"/>
    </row>
    <row r="34" spans="1:10" s="52" customFormat="1" ht="25.5" customHeight="1">
      <c r="A34" s="50" t="s">
        <v>47</v>
      </c>
      <c r="B34" s="50" t="str">
        <f t="shared" si="0"/>
        <v>Pilotage</v>
      </c>
      <c r="C34" s="50" t="s">
        <v>20</v>
      </c>
      <c r="D34" s="51" t="s">
        <v>7</v>
      </c>
      <c r="E34" s="44" t="e">
        <f>#REF!</f>
        <v>#REF!</v>
      </c>
      <c r="F34" s="45" t="e">
        <f>#REF!</f>
        <v>#REF!</v>
      </c>
      <c r="G34" s="46" t="s">
        <v>312</v>
      </c>
      <c r="H34" s="62" t="s">
        <v>190</v>
      </c>
      <c r="I34" s="47">
        <f>'BD'!G44</f>
      </c>
      <c r="J34" s="48"/>
    </row>
    <row r="35" spans="1:10" s="52" customFormat="1" ht="25.5" customHeight="1">
      <c r="A35" s="50" t="s">
        <v>47</v>
      </c>
      <c r="B35" s="50" t="str">
        <f t="shared" si="0"/>
        <v>Pilotage</v>
      </c>
      <c r="C35" s="50" t="s">
        <v>20</v>
      </c>
      <c r="D35" s="51" t="s">
        <v>7</v>
      </c>
      <c r="E35" s="44" t="e">
        <f>#REF!</f>
        <v>#REF!</v>
      </c>
      <c r="F35" s="45" t="e">
        <f>#REF!</f>
        <v>#REF!</v>
      </c>
      <c r="G35" s="46" t="s">
        <v>313</v>
      </c>
      <c r="H35" s="62" t="s">
        <v>96</v>
      </c>
      <c r="I35" s="47">
        <f>'BD'!G45</f>
      </c>
      <c r="J35" s="48"/>
    </row>
    <row r="36" spans="1:10" s="52" customFormat="1" ht="25.5" customHeight="1">
      <c r="A36" s="50" t="s">
        <v>47</v>
      </c>
      <c r="B36" s="50" t="str">
        <f aca="true" t="shared" si="1" ref="B36:B67">IF(VLOOKUP(A36,RéfN2,3,FALSE)="","",VLOOKUP(A36,RéfN2,3,FALSE))</f>
        <v>Pilotage</v>
      </c>
      <c r="C36" s="50" t="s">
        <v>21</v>
      </c>
      <c r="D36" s="51" t="s">
        <v>314</v>
      </c>
      <c r="E36" s="44" t="e">
        <f>#REF!</f>
        <v>#REF!</v>
      </c>
      <c r="F36" s="45" t="e">
        <f>#REF!</f>
        <v>#REF!</v>
      </c>
      <c r="G36" s="46" t="s">
        <v>315</v>
      </c>
      <c r="H36" s="62" t="s">
        <v>191</v>
      </c>
      <c r="I36" s="47">
        <f>'BD'!G46</f>
      </c>
      <c r="J36" s="48"/>
    </row>
    <row r="37" spans="1:10" s="52" customFormat="1" ht="25.5" customHeight="1">
      <c r="A37" s="50" t="s">
        <v>47</v>
      </c>
      <c r="B37" s="50" t="str">
        <f t="shared" si="1"/>
        <v>Pilotage</v>
      </c>
      <c r="C37" s="50" t="s">
        <v>21</v>
      </c>
      <c r="D37" s="51" t="s">
        <v>314</v>
      </c>
      <c r="E37" s="44" t="e">
        <f>#REF!</f>
        <v>#REF!</v>
      </c>
      <c r="F37" s="45" t="e">
        <f>#REF!</f>
        <v>#REF!</v>
      </c>
      <c r="G37" s="46" t="s">
        <v>316</v>
      </c>
      <c r="H37" s="62" t="s">
        <v>192</v>
      </c>
      <c r="I37" s="47">
        <f>'BD'!G47</f>
      </c>
      <c r="J37" s="48"/>
    </row>
    <row r="38" spans="1:10" s="52" customFormat="1" ht="25.5" customHeight="1">
      <c r="A38" s="50" t="s">
        <v>47</v>
      </c>
      <c r="B38" s="50" t="str">
        <f t="shared" si="1"/>
        <v>Pilotage</v>
      </c>
      <c r="C38" s="50" t="s">
        <v>21</v>
      </c>
      <c r="D38" s="51" t="s">
        <v>314</v>
      </c>
      <c r="E38" s="44" t="e">
        <f>#REF!</f>
        <v>#REF!</v>
      </c>
      <c r="F38" s="45" t="e">
        <f>#REF!</f>
        <v>#REF!</v>
      </c>
      <c r="G38" s="46" t="s">
        <v>317</v>
      </c>
      <c r="H38" s="62" t="s">
        <v>193</v>
      </c>
      <c r="I38" s="47">
        <f>'BD'!G48</f>
      </c>
      <c r="J38" s="48"/>
    </row>
    <row r="39" spans="1:10" s="52" customFormat="1" ht="25.5" customHeight="1">
      <c r="A39" s="50" t="s">
        <v>47</v>
      </c>
      <c r="B39" s="50" t="str">
        <f t="shared" si="1"/>
        <v>Pilotage</v>
      </c>
      <c r="C39" s="50" t="s">
        <v>21</v>
      </c>
      <c r="D39" s="51" t="s">
        <v>314</v>
      </c>
      <c r="E39" s="44" t="e">
        <f>#REF!</f>
        <v>#REF!</v>
      </c>
      <c r="F39" s="45" t="e">
        <f>#REF!</f>
        <v>#REF!</v>
      </c>
      <c r="G39" s="46" t="s">
        <v>318</v>
      </c>
      <c r="H39" s="62" t="s">
        <v>194</v>
      </c>
      <c r="I39" s="47">
        <f>'BD'!G49</f>
      </c>
      <c r="J39" s="48"/>
    </row>
    <row r="40" spans="1:10" s="52" customFormat="1" ht="25.5" customHeight="1">
      <c r="A40" s="50" t="s">
        <v>47</v>
      </c>
      <c r="B40" s="50" t="str">
        <f t="shared" si="1"/>
        <v>Pilotage</v>
      </c>
      <c r="C40" s="50" t="s">
        <v>21</v>
      </c>
      <c r="D40" s="51" t="s">
        <v>314</v>
      </c>
      <c r="E40" s="44" t="e">
        <f>#REF!</f>
        <v>#REF!</v>
      </c>
      <c r="F40" s="45" t="e">
        <f>#REF!</f>
        <v>#REF!</v>
      </c>
      <c r="G40" s="46" t="s">
        <v>319</v>
      </c>
      <c r="H40" s="62" t="s">
        <v>195</v>
      </c>
      <c r="I40" s="47">
        <f>'BD'!G50</f>
      </c>
      <c r="J40" s="48"/>
    </row>
    <row r="41" spans="1:10" s="52" customFormat="1" ht="25.5" customHeight="1">
      <c r="A41" s="50" t="s">
        <v>47</v>
      </c>
      <c r="B41" s="50" t="str">
        <f t="shared" si="1"/>
        <v>Pilotage</v>
      </c>
      <c r="C41" s="50" t="s">
        <v>32</v>
      </c>
      <c r="D41" s="51" t="s">
        <v>154</v>
      </c>
      <c r="E41" s="44" t="e">
        <f>#REF!</f>
        <v>#REF!</v>
      </c>
      <c r="F41" s="45" t="e">
        <f>#REF!</f>
        <v>#REF!</v>
      </c>
      <c r="G41" s="46" t="s">
        <v>320</v>
      </c>
      <c r="H41" s="62" t="s">
        <v>196</v>
      </c>
      <c r="I41" s="47">
        <f>'BD'!G51</f>
      </c>
      <c r="J41" s="48"/>
    </row>
    <row r="42" spans="1:10" s="52" customFormat="1" ht="25.5" customHeight="1">
      <c r="A42" s="50" t="s">
        <v>47</v>
      </c>
      <c r="B42" s="50" t="str">
        <f t="shared" si="1"/>
        <v>Pilotage</v>
      </c>
      <c r="C42" s="50" t="s">
        <v>32</v>
      </c>
      <c r="D42" s="51" t="s">
        <v>154</v>
      </c>
      <c r="E42" s="44" t="e">
        <f>#REF!</f>
        <v>#REF!</v>
      </c>
      <c r="F42" s="45" t="e">
        <f>#REF!</f>
        <v>#REF!</v>
      </c>
      <c r="G42" s="46" t="s">
        <v>321</v>
      </c>
      <c r="H42" s="62" t="s">
        <v>197</v>
      </c>
      <c r="I42" s="47">
        <f>'BD'!G52</f>
      </c>
      <c r="J42" s="48"/>
    </row>
    <row r="43" spans="1:10" s="52" customFormat="1" ht="25.5" customHeight="1">
      <c r="A43" s="50" t="s">
        <v>47</v>
      </c>
      <c r="B43" s="50" t="str">
        <f t="shared" si="1"/>
        <v>Pilotage</v>
      </c>
      <c r="C43" s="50" t="s">
        <v>32</v>
      </c>
      <c r="D43" s="51" t="s">
        <v>154</v>
      </c>
      <c r="E43" s="44" t="e">
        <f>#REF!</f>
        <v>#REF!</v>
      </c>
      <c r="F43" s="45" t="e">
        <f>#REF!</f>
        <v>#REF!</v>
      </c>
      <c r="G43" s="46" t="s">
        <v>322</v>
      </c>
      <c r="H43" s="62" t="s">
        <v>198</v>
      </c>
      <c r="I43" s="47">
        <f>'BD'!G53</f>
      </c>
      <c r="J43" s="48"/>
    </row>
    <row r="44" spans="1:10" s="52" customFormat="1" ht="25.5" customHeight="1">
      <c r="A44" s="50" t="s">
        <v>47</v>
      </c>
      <c r="B44" s="50" t="str">
        <f t="shared" si="1"/>
        <v>Pilotage</v>
      </c>
      <c r="C44" s="50" t="s">
        <v>32</v>
      </c>
      <c r="D44" s="51" t="s">
        <v>154</v>
      </c>
      <c r="E44" s="44" t="e">
        <f>#REF!</f>
        <v>#REF!</v>
      </c>
      <c r="F44" s="45" t="e">
        <f>#REF!</f>
        <v>#REF!</v>
      </c>
      <c r="G44" s="46" t="s">
        <v>323</v>
      </c>
      <c r="H44" s="62" t="s">
        <v>199</v>
      </c>
      <c r="I44" s="47">
        <f>'BD'!G54</f>
      </c>
      <c r="J44" s="48"/>
    </row>
    <row r="45" spans="1:10" s="52" customFormat="1" ht="25.5" customHeight="1">
      <c r="A45" s="50" t="s">
        <v>47</v>
      </c>
      <c r="B45" s="50" t="str">
        <f t="shared" si="1"/>
        <v>Pilotage</v>
      </c>
      <c r="C45" s="50" t="s">
        <v>32</v>
      </c>
      <c r="D45" s="51" t="s">
        <v>154</v>
      </c>
      <c r="E45" s="44" t="e">
        <f>#REF!</f>
        <v>#REF!</v>
      </c>
      <c r="F45" s="45" t="e">
        <f>#REF!</f>
        <v>#REF!</v>
      </c>
      <c r="G45" s="46" t="s">
        <v>324</v>
      </c>
      <c r="H45" s="62" t="s">
        <v>200</v>
      </c>
      <c r="I45" s="47">
        <f>'BD'!G55</f>
      </c>
      <c r="J45" s="48"/>
    </row>
    <row r="46" spans="1:10" s="52" customFormat="1" ht="25.5" customHeight="1">
      <c r="A46" s="50" t="s">
        <v>47</v>
      </c>
      <c r="B46" s="50" t="str">
        <f t="shared" si="1"/>
        <v>Pilotage</v>
      </c>
      <c r="C46" s="50" t="s">
        <v>32</v>
      </c>
      <c r="D46" s="51" t="s">
        <v>154</v>
      </c>
      <c r="E46" s="44" t="e">
        <f>#REF!</f>
        <v>#REF!</v>
      </c>
      <c r="F46" s="45" t="e">
        <f>#REF!</f>
        <v>#REF!</v>
      </c>
      <c r="G46" s="46" t="s">
        <v>404</v>
      </c>
      <c r="H46" s="62" t="s">
        <v>201</v>
      </c>
      <c r="I46" s="47">
        <f>'BD'!G56</f>
      </c>
      <c r="J46" s="48"/>
    </row>
    <row r="47" spans="1:10" s="52" customFormat="1" ht="25.5" customHeight="1">
      <c r="A47" s="50" t="s">
        <v>48</v>
      </c>
      <c r="B47" s="50" t="str">
        <f t="shared" si="1"/>
        <v>Coordination de la prise en charge médicamenteuse</v>
      </c>
      <c r="C47" s="50" t="s">
        <v>33</v>
      </c>
      <c r="D47" s="51" t="s">
        <v>85</v>
      </c>
      <c r="E47" s="44" t="e">
        <f>#REF!</f>
        <v>#REF!</v>
      </c>
      <c r="F47" s="45" t="e">
        <f>#REF!</f>
        <v>#REF!</v>
      </c>
      <c r="G47" s="46" t="s">
        <v>325</v>
      </c>
      <c r="H47" s="62" t="s">
        <v>202</v>
      </c>
      <c r="I47" s="47">
        <f>'BD'!G57</f>
      </c>
      <c r="J47" s="48"/>
    </row>
    <row r="48" spans="1:10" s="52" customFormat="1" ht="25.5" customHeight="1">
      <c r="A48" s="50" t="s">
        <v>48</v>
      </c>
      <c r="B48" s="50" t="str">
        <f t="shared" si="1"/>
        <v>Coordination de la prise en charge médicamenteuse</v>
      </c>
      <c r="C48" s="50" t="s">
        <v>33</v>
      </c>
      <c r="D48" s="51" t="s">
        <v>85</v>
      </c>
      <c r="E48" s="44" t="e">
        <f>#REF!</f>
        <v>#REF!</v>
      </c>
      <c r="F48" s="45" t="e">
        <f>#REF!</f>
        <v>#REF!</v>
      </c>
      <c r="G48" s="46" t="s">
        <v>326</v>
      </c>
      <c r="H48" s="62" t="s">
        <v>440</v>
      </c>
      <c r="I48" s="47">
        <f>'BD'!G58</f>
      </c>
      <c r="J48" s="48"/>
    </row>
    <row r="49" spans="1:10" s="52" customFormat="1" ht="25.5" customHeight="1">
      <c r="A49" s="50" t="s">
        <v>48</v>
      </c>
      <c r="B49" s="50" t="str">
        <f t="shared" si="1"/>
        <v>Coordination de la prise en charge médicamenteuse</v>
      </c>
      <c r="C49" s="50" t="s">
        <v>33</v>
      </c>
      <c r="D49" s="51" t="s">
        <v>85</v>
      </c>
      <c r="E49" s="44" t="e">
        <f>#REF!</f>
        <v>#REF!</v>
      </c>
      <c r="F49" s="45" t="e">
        <f>#REF!</f>
        <v>#REF!</v>
      </c>
      <c r="G49" s="46" t="s">
        <v>327</v>
      </c>
      <c r="H49" s="62" t="s">
        <v>203</v>
      </c>
      <c r="I49" s="47">
        <f>'BD'!G59</f>
      </c>
      <c r="J49" s="48"/>
    </row>
    <row r="50" spans="1:10" s="52" customFormat="1" ht="25.5" customHeight="1">
      <c r="A50" s="50" t="s">
        <v>48</v>
      </c>
      <c r="B50" s="50" t="str">
        <f t="shared" si="1"/>
        <v>Coordination de la prise en charge médicamenteuse</v>
      </c>
      <c r="C50" s="50" t="s">
        <v>33</v>
      </c>
      <c r="D50" s="51" t="s">
        <v>85</v>
      </c>
      <c r="E50" s="44" t="e">
        <f>#REF!</f>
        <v>#REF!</v>
      </c>
      <c r="F50" s="45" t="e">
        <f>#REF!</f>
        <v>#REF!</v>
      </c>
      <c r="G50" s="46" t="s">
        <v>328</v>
      </c>
      <c r="H50" s="62" t="s">
        <v>204</v>
      </c>
      <c r="I50" s="47">
        <f>'BD'!G60</f>
      </c>
      <c r="J50" s="48"/>
    </row>
    <row r="51" spans="1:10" s="52" customFormat="1" ht="25.5" customHeight="1">
      <c r="A51" s="50" t="s">
        <v>48</v>
      </c>
      <c r="B51" s="50" t="str">
        <f t="shared" si="1"/>
        <v>Coordination de la prise en charge médicamenteuse</v>
      </c>
      <c r="C51" s="50" t="s">
        <v>33</v>
      </c>
      <c r="D51" s="51" t="s">
        <v>85</v>
      </c>
      <c r="E51" s="44" t="e">
        <f>#REF!</f>
        <v>#REF!</v>
      </c>
      <c r="F51" s="45" t="e">
        <f>#REF!</f>
        <v>#REF!</v>
      </c>
      <c r="G51" s="46" t="s">
        <v>329</v>
      </c>
      <c r="H51" s="62" t="s">
        <v>205</v>
      </c>
      <c r="I51" s="47">
        <f>'BD'!G61</f>
      </c>
      <c r="J51" s="48"/>
    </row>
    <row r="52" spans="1:10" s="52" customFormat="1" ht="25.5" customHeight="1">
      <c r="A52" s="50" t="s">
        <v>48</v>
      </c>
      <c r="B52" s="50" t="str">
        <f t="shared" si="1"/>
        <v>Coordination de la prise en charge médicamenteuse</v>
      </c>
      <c r="C52" s="50" t="s">
        <v>33</v>
      </c>
      <c r="D52" s="51" t="s">
        <v>85</v>
      </c>
      <c r="E52" s="44" t="e">
        <f>#REF!</f>
        <v>#REF!</v>
      </c>
      <c r="F52" s="45" t="e">
        <f>#REF!</f>
        <v>#REF!</v>
      </c>
      <c r="G52" s="46" t="s">
        <v>330</v>
      </c>
      <c r="H52" s="62" t="s">
        <v>116</v>
      </c>
      <c r="I52" s="47">
        <f>'BD'!G62</f>
      </c>
      <c r="J52" s="48"/>
    </row>
    <row r="53" spans="1:10" s="52" customFormat="1" ht="25.5" customHeight="1">
      <c r="A53" s="50" t="s">
        <v>48</v>
      </c>
      <c r="B53" s="50" t="str">
        <f t="shared" si="1"/>
        <v>Coordination de la prise en charge médicamenteuse</v>
      </c>
      <c r="C53" s="50" t="s">
        <v>33</v>
      </c>
      <c r="D53" s="51" t="s">
        <v>85</v>
      </c>
      <c r="E53" s="44" t="e">
        <f>#REF!</f>
        <v>#REF!</v>
      </c>
      <c r="F53" s="45" t="e">
        <f>#REF!</f>
        <v>#REF!</v>
      </c>
      <c r="G53" s="46" t="s">
        <v>331</v>
      </c>
      <c r="H53" s="62" t="s">
        <v>117</v>
      </c>
      <c r="I53" s="47">
        <f>'BD'!G63</f>
      </c>
      <c r="J53" s="48"/>
    </row>
    <row r="54" spans="1:10" s="52" customFormat="1" ht="25.5" customHeight="1">
      <c r="A54" s="50" t="s">
        <v>48</v>
      </c>
      <c r="B54" s="50" t="str">
        <f t="shared" si="1"/>
        <v>Coordination de la prise en charge médicamenteuse</v>
      </c>
      <c r="C54" s="50" t="s">
        <v>33</v>
      </c>
      <c r="D54" s="51" t="s">
        <v>85</v>
      </c>
      <c r="E54" s="44" t="e">
        <f>#REF!</f>
        <v>#REF!</v>
      </c>
      <c r="F54" s="45" t="e">
        <f>#REF!</f>
        <v>#REF!</v>
      </c>
      <c r="G54" s="46" t="s">
        <v>332</v>
      </c>
      <c r="H54" s="62" t="s">
        <v>206</v>
      </c>
      <c r="I54" s="47">
        <f>'BD'!G64</f>
      </c>
      <c r="J54" s="48"/>
    </row>
    <row r="55" spans="1:10" s="52" customFormat="1" ht="25.5" customHeight="1">
      <c r="A55" s="50" t="s">
        <v>48</v>
      </c>
      <c r="B55" s="50" t="str">
        <f t="shared" si="1"/>
        <v>Coordination de la prise en charge médicamenteuse</v>
      </c>
      <c r="C55" s="50" t="s">
        <v>34</v>
      </c>
      <c r="D55" s="51" t="s">
        <v>273</v>
      </c>
      <c r="E55" s="44" t="e">
        <f>#REF!</f>
        <v>#REF!</v>
      </c>
      <c r="F55" s="45" t="e">
        <f>#REF!</f>
        <v>#REF!</v>
      </c>
      <c r="G55" s="46" t="s">
        <v>333</v>
      </c>
      <c r="H55" s="62" t="s">
        <v>207</v>
      </c>
      <c r="I55" s="47">
        <f>'BD'!G65</f>
      </c>
      <c r="J55" s="48"/>
    </row>
    <row r="56" spans="1:10" s="52" customFormat="1" ht="25.5" customHeight="1">
      <c r="A56" s="50" t="s">
        <v>48</v>
      </c>
      <c r="B56" s="50" t="str">
        <f t="shared" si="1"/>
        <v>Coordination de la prise en charge médicamenteuse</v>
      </c>
      <c r="C56" s="50" t="s">
        <v>34</v>
      </c>
      <c r="D56" s="51" t="s">
        <v>273</v>
      </c>
      <c r="E56" s="44" t="e">
        <f>#REF!</f>
        <v>#REF!</v>
      </c>
      <c r="F56" s="45" t="e">
        <f>#REF!</f>
        <v>#REF!</v>
      </c>
      <c r="G56" s="46" t="s">
        <v>334</v>
      </c>
      <c r="H56" s="62" t="s">
        <v>113</v>
      </c>
      <c r="I56" s="47">
        <f>'BD'!G66</f>
      </c>
      <c r="J56" s="48"/>
    </row>
    <row r="57" spans="1:10" s="52" customFormat="1" ht="25.5" customHeight="1">
      <c r="A57" s="50" t="s">
        <v>48</v>
      </c>
      <c r="B57" s="50" t="str">
        <f t="shared" si="1"/>
        <v>Coordination de la prise en charge médicamenteuse</v>
      </c>
      <c r="C57" s="50" t="s">
        <v>34</v>
      </c>
      <c r="D57" s="51" t="s">
        <v>273</v>
      </c>
      <c r="E57" s="44" t="e">
        <f>#REF!</f>
        <v>#REF!</v>
      </c>
      <c r="F57" s="45" t="e">
        <f>#REF!</f>
        <v>#REF!</v>
      </c>
      <c r="G57" s="46" t="s">
        <v>335</v>
      </c>
      <c r="H57" s="62" t="s">
        <v>114</v>
      </c>
      <c r="I57" s="47">
        <f>'BD'!G67</f>
      </c>
      <c r="J57" s="48"/>
    </row>
    <row r="58" spans="1:10" s="52" customFormat="1" ht="25.5" customHeight="1">
      <c r="A58" s="50" t="s">
        <v>48</v>
      </c>
      <c r="B58" s="50" t="str">
        <f t="shared" si="1"/>
        <v>Coordination de la prise en charge médicamenteuse</v>
      </c>
      <c r="C58" s="50" t="s">
        <v>34</v>
      </c>
      <c r="D58" s="51" t="s">
        <v>273</v>
      </c>
      <c r="E58" s="44" t="e">
        <f>#REF!</f>
        <v>#REF!</v>
      </c>
      <c r="F58" s="45" t="e">
        <f>#REF!</f>
        <v>#REF!</v>
      </c>
      <c r="G58" s="46" t="s">
        <v>336</v>
      </c>
      <c r="H58" s="62" t="s">
        <v>208</v>
      </c>
      <c r="I58" s="47">
        <f>'BD'!G68</f>
      </c>
      <c r="J58" s="48"/>
    </row>
    <row r="59" spans="1:10" s="52" customFormat="1" ht="25.5" customHeight="1">
      <c r="A59" s="50" t="s">
        <v>48</v>
      </c>
      <c r="B59" s="50" t="str">
        <f t="shared" si="1"/>
        <v>Coordination de la prise en charge médicamenteuse</v>
      </c>
      <c r="C59" s="50" t="s">
        <v>34</v>
      </c>
      <c r="D59" s="51" t="s">
        <v>273</v>
      </c>
      <c r="E59" s="44" t="e">
        <f>#REF!</f>
        <v>#REF!</v>
      </c>
      <c r="F59" s="45" t="e">
        <f>#REF!</f>
        <v>#REF!</v>
      </c>
      <c r="G59" s="46" t="s">
        <v>337</v>
      </c>
      <c r="H59" s="62" t="s">
        <v>209</v>
      </c>
      <c r="I59" s="47">
        <f>'BD'!G69</f>
      </c>
      <c r="J59" s="48"/>
    </row>
    <row r="60" spans="1:10" s="52" customFormat="1" ht="25.5" customHeight="1">
      <c r="A60" s="50" t="s">
        <v>48</v>
      </c>
      <c r="B60" s="50" t="str">
        <f t="shared" si="1"/>
        <v>Coordination de la prise en charge médicamenteuse</v>
      </c>
      <c r="C60" s="50" t="s">
        <v>34</v>
      </c>
      <c r="D60" s="51" t="s">
        <v>273</v>
      </c>
      <c r="E60" s="44" t="e">
        <f>#REF!</f>
        <v>#REF!</v>
      </c>
      <c r="F60" s="45" t="e">
        <f>#REF!</f>
        <v>#REF!</v>
      </c>
      <c r="G60" s="46" t="s">
        <v>338</v>
      </c>
      <c r="H60" s="62" t="s">
        <v>115</v>
      </c>
      <c r="I60" s="47">
        <f>'BD'!G70</f>
      </c>
      <c r="J60" s="48"/>
    </row>
    <row r="61" spans="1:10" s="52" customFormat="1" ht="25.5" customHeight="1">
      <c r="A61" s="50" t="s">
        <v>49</v>
      </c>
      <c r="B61" s="50" t="str">
        <f t="shared" si="1"/>
        <v>Prescription</v>
      </c>
      <c r="C61" s="50" t="s">
        <v>35</v>
      </c>
      <c r="D61" s="51" t="s">
        <v>11</v>
      </c>
      <c r="E61" s="44" t="e">
        <f>#REF!</f>
        <v>#REF!</v>
      </c>
      <c r="F61" s="45" t="e">
        <f>#REF!</f>
        <v>#REF!</v>
      </c>
      <c r="G61" s="46" t="s">
        <v>339</v>
      </c>
      <c r="H61" s="62" t="s">
        <v>210</v>
      </c>
      <c r="I61" s="47">
        <f>'BD'!G71</f>
      </c>
      <c r="J61" s="48"/>
    </row>
    <row r="62" spans="1:10" s="52" customFormat="1" ht="25.5" customHeight="1">
      <c r="A62" s="50" t="s">
        <v>49</v>
      </c>
      <c r="B62" s="50" t="str">
        <f t="shared" si="1"/>
        <v>Prescription</v>
      </c>
      <c r="C62" s="50" t="s">
        <v>35</v>
      </c>
      <c r="D62" s="51" t="s">
        <v>11</v>
      </c>
      <c r="E62" s="44" t="e">
        <f>#REF!</f>
        <v>#REF!</v>
      </c>
      <c r="F62" s="45" t="e">
        <f>#REF!</f>
        <v>#REF!</v>
      </c>
      <c r="G62" s="46" t="s">
        <v>340</v>
      </c>
      <c r="H62" s="62" t="s">
        <v>211</v>
      </c>
      <c r="I62" s="47">
        <f>'BD'!G72</f>
      </c>
      <c r="J62" s="48"/>
    </row>
    <row r="63" spans="1:10" s="52" customFormat="1" ht="25.5" customHeight="1">
      <c r="A63" s="50" t="s">
        <v>49</v>
      </c>
      <c r="B63" s="50" t="str">
        <f t="shared" si="1"/>
        <v>Prescription</v>
      </c>
      <c r="C63" s="50" t="s">
        <v>35</v>
      </c>
      <c r="D63" s="51" t="s">
        <v>11</v>
      </c>
      <c r="E63" s="44" t="e">
        <f>#REF!</f>
        <v>#REF!</v>
      </c>
      <c r="F63" s="45" t="e">
        <f>#REF!</f>
        <v>#REF!</v>
      </c>
      <c r="G63" s="46" t="s">
        <v>341</v>
      </c>
      <c r="H63" s="62" t="s">
        <v>212</v>
      </c>
      <c r="I63" s="47">
        <f>'BD'!G73</f>
      </c>
      <c r="J63" s="48"/>
    </row>
    <row r="64" spans="1:10" s="52" customFormat="1" ht="25.5" customHeight="1">
      <c r="A64" s="50" t="s">
        <v>49</v>
      </c>
      <c r="B64" s="50" t="str">
        <f t="shared" si="1"/>
        <v>Prescription</v>
      </c>
      <c r="C64" s="50" t="s">
        <v>35</v>
      </c>
      <c r="D64" s="51" t="s">
        <v>11</v>
      </c>
      <c r="E64" s="44" t="e">
        <f>#REF!</f>
        <v>#REF!</v>
      </c>
      <c r="F64" s="45" t="e">
        <f>#REF!</f>
        <v>#REF!</v>
      </c>
      <c r="G64" s="46" t="s">
        <v>342</v>
      </c>
      <c r="H64" s="62" t="s">
        <v>144</v>
      </c>
      <c r="I64" s="47">
        <f>'BD'!G74</f>
      </c>
      <c r="J64" s="48"/>
    </row>
    <row r="65" spans="1:10" s="52" customFormat="1" ht="25.5" customHeight="1">
      <c r="A65" s="50" t="s">
        <v>49</v>
      </c>
      <c r="B65" s="50" t="str">
        <f t="shared" si="1"/>
        <v>Prescription</v>
      </c>
      <c r="C65" s="50" t="s">
        <v>35</v>
      </c>
      <c r="D65" s="51" t="s">
        <v>11</v>
      </c>
      <c r="E65" s="44" t="e">
        <f>#REF!</f>
        <v>#REF!</v>
      </c>
      <c r="F65" s="45" t="e">
        <f>#REF!</f>
        <v>#REF!</v>
      </c>
      <c r="G65" s="46" t="s">
        <v>343</v>
      </c>
      <c r="H65" s="62" t="s">
        <v>118</v>
      </c>
      <c r="I65" s="47">
        <f>'BD'!G75</f>
      </c>
      <c r="J65" s="48"/>
    </row>
    <row r="66" spans="1:10" s="52" customFormat="1" ht="25.5" customHeight="1">
      <c r="A66" s="50" t="s">
        <v>49</v>
      </c>
      <c r="B66" s="50" t="str">
        <f t="shared" si="1"/>
        <v>Prescription</v>
      </c>
      <c r="C66" s="50" t="s">
        <v>35</v>
      </c>
      <c r="D66" s="51" t="s">
        <v>11</v>
      </c>
      <c r="E66" s="44" t="e">
        <f>#REF!</f>
        <v>#REF!</v>
      </c>
      <c r="F66" s="45" t="e">
        <f>#REF!</f>
        <v>#REF!</v>
      </c>
      <c r="G66" s="46" t="s">
        <v>344</v>
      </c>
      <c r="H66" s="62" t="s">
        <v>119</v>
      </c>
      <c r="I66" s="47">
        <f>'BD'!G76</f>
      </c>
      <c r="J66" s="48"/>
    </row>
    <row r="67" spans="1:10" s="52" customFormat="1" ht="25.5" customHeight="1">
      <c r="A67" s="50" t="s">
        <v>49</v>
      </c>
      <c r="B67" s="50" t="str">
        <f t="shared" si="1"/>
        <v>Prescription</v>
      </c>
      <c r="C67" s="50" t="s">
        <v>35</v>
      </c>
      <c r="D67" s="51" t="s">
        <v>11</v>
      </c>
      <c r="E67" s="44" t="e">
        <f>#REF!</f>
        <v>#REF!</v>
      </c>
      <c r="F67" s="45" t="e">
        <f>#REF!</f>
        <v>#REF!</v>
      </c>
      <c r="G67" s="46" t="s">
        <v>345</v>
      </c>
      <c r="H67" s="62" t="s">
        <v>120</v>
      </c>
      <c r="I67" s="47">
        <f>'BD'!G77</f>
      </c>
      <c r="J67" s="48"/>
    </row>
    <row r="68" spans="1:10" s="52" customFormat="1" ht="25.5" customHeight="1">
      <c r="A68" s="50" t="s">
        <v>49</v>
      </c>
      <c r="B68" s="50" t="str">
        <f aca="true" t="shared" si="2" ref="B68:B99">IF(VLOOKUP(A68,RéfN2,3,FALSE)="","",VLOOKUP(A68,RéfN2,3,FALSE))</f>
        <v>Prescription</v>
      </c>
      <c r="C68" s="50" t="s">
        <v>35</v>
      </c>
      <c r="D68" s="51" t="s">
        <v>11</v>
      </c>
      <c r="E68" s="44" t="e">
        <f>#REF!</f>
        <v>#REF!</v>
      </c>
      <c r="F68" s="45" t="e">
        <f>#REF!</f>
        <v>#REF!</v>
      </c>
      <c r="G68" s="46" t="s">
        <v>346</v>
      </c>
      <c r="H68" s="62" t="s">
        <v>121</v>
      </c>
      <c r="I68" s="47">
        <f>'BD'!G78</f>
      </c>
      <c r="J68" s="48"/>
    </row>
    <row r="69" spans="1:10" s="52" customFormat="1" ht="25.5" customHeight="1">
      <c r="A69" s="50" t="s">
        <v>49</v>
      </c>
      <c r="B69" s="50" t="str">
        <f t="shared" si="2"/>
        <v>Prescription</v>
      </c>
      <c r="C69" s="50" t="s">
        <v>35</v>
      </c>
      <c r="D69" s="51" t="s">
        <v>11</v>
      </c>
      <c r="E69" s="44" t="e">
        <f>#REF!</f>
        <v>#REF!</v>
      </c>
      <c r="F69" s="45" t="e">
        <f>#REF!</f>
        <v>#REF!</v>
      </c>
      <c r="G69" s="46" t="s">
        <v>347</v>
      </c>
      <c r="H69" s="62" t="s">
        <v>122</v>
      </c>
      <c r="I69" s="47">
        <f>'BD'!G79</f>
      </c>
      <c r="J69" s="48"/>
    </row>
    <row r="70" spans="1:10" s="52" customFormat="1" ht="25.5" customHeight="1">
      <c r="A70" s="50" t="s">
        <v>49</v>
      </c>
      <c r="B70" s="50" t="str">
        <f t="shared" si="2"/>
        <v>Prescription</v>
      </c>
      <c r="C70" s="50" t="s">
        <v>35</v>
      </c>
      <c r="D70" s="51" t="s">
        <v>11</v>
      </c>
      <c r="E70" s="44" t="e">
        <f>#REF!</f>
        <v>#REF!</v>
      </c>
      <c r="F70" s="45" t="e">
        <f>#REF!</f>
        <v>#REF!</v>
      </c>
      <c r="G70" s="46" t="s">
        <v>348</v>
      </c>
      <c r="H70" s="62" t="s">
        <v>145</v>
      </c>
      <c r="I70" s="47">
        <f>'BD'!G80</f>
      </c>
      <c r="J70" s="48"/>
    </row>
    <row r="71" spans="1:10" s="52" customFormat="1" ht="25.5" customHeight="1">
      <c r="A71" s="50" t="s">
        <v>50</v>
      </c>
      <c r="B71" s="50" t="str">
        <f t="shared" si="2"/>
        <v>Dispensation</v>
      </c>
      <c r="C71" s="50" t="s">
        <v>30</v>
      </c>
      <c r="D71" s="51" t="s">
        <v>12</v>
      </c>
      <c r="E71" s="44" t="e">
        <f>#REF!</f>
        <v>#REF!</v>
      </c>
      <c r="F71" s="45" t="e">
        <f>#REF!</f>
        <v>#REF!</v>
      </c>
      <c r="G71" s="46" t="s">
        <v>349</v>
      </c>
      <c r="H71" s="62" t="s">
        <v>213</v>
      </c>
      <c r="I71" s="47">
        <f>'BD'!G81</f>
      </c>
      <c r="J71" s="48"/>
    </row>
    <row r="72" spans="1:10" s="52" customFormat="1" ht="25.5" customHeight="1">
      <c r="A72" s="50" t="s">
        <v>50</v>
      </c>
      <c r="B72" s="50" t="str">
        <f t="shared" si="2"/>
        <v>Dispensation</v>
      </c>
      <c r="C72" s="50" t="s">
        <v>30</v>
      </c>
      <c r="D72" s="51" t="s">
        <v>12</v>
      </c>
      <c r="E72" s="44" t="e">
        <f>#REF!</f>
        <v>#REF!</v>
      </c>
      <c r="F72" s="45" t="e">
        <f>#REF!</f>
        <v>#REF!</v>
      </c>
      <c r="G72" s="46" t="s">
        <v>350</v>
      </c>
      <c r="H72" s="62" t="s">
        <v>123</v>
      </c>
      <c r="I72" s="47">
        <f>'BD'!G82</f>
      </c>
      <c r="J72" s="48"/>
    </row>
    <row r="73" spans="1:10" s="52" customFormat="1" ht="25.5" customHeight="1">
      <c r="A73" s="50" t="s">
        <v>50</v>
      </c>
      <c r="B73" s="50" t="str">
        <f t="shared" si="2"/>
        <v>Dispensation</v>
      </c>
      <c r="C73" s="50" t="s">
        <v>30</v>
      </c>
      <c r="D73" s="51" t="s">
        <v>12</v>
      </c>
      <c r="E73" s="44" t="e">
        <f>#REF!</f>
        <v>#REF!</v>
      </c>
      <c r="F73" s="45" t="e">
        <f>#REF!</f>
        <v>#REF!</v>
      </c>
      <c r="G73" s="46" t="s">
        <v>351</v>
      </c>
      <c r="H73" s="62" t="s">
        <v>214</v>
      </c>
      <c r="I73" s="47">
        <f>'BD'!G83</f>
      </c>
      <c r="J73" s="48"/>
    </row>
    <row r="74" spans="1:10" s="52" customFormat="1" ht="25.5" customHeight="1">
      <c r="A74" s="50" t="s">
        <v>50</v>
      </c>
      <c r="B74" s="50" t="str">
        <f t="shared" si="2"/>
        <v>Dispensation</v>
      </c>
      <c r="C74" s="50" t="s">
        <v>30</v>
      </c>
      <c r="D74" s="51" t="s">
        <v>12</v>
      </c>
      <c r="E74" s="44" t="e">
        <f>#REF!</f>
        <v>#REF!</v>
      </c>
      <c r="F74" s="45" t="e">
        <f>#REF!</f>
        <v>#REF!</v>
      </c>
      <c r="G74" s="46" t="s">
        <v>405</v>
      </c>
      <c r="H74" s="62" t="s">
        <v>124</v>
      </c>
      <c r="I74" s="47">
        <f>'BD'!G84</f>
      </c>
      <c r="J74" s="48"/>
    </row>
    <row r="75" spans="1:10" s="52" customFormat="1" ht="25.5" customHeight="1">
      <c r="A75" s="50" t="s">
        <v>50</v>
      </c>
      <c r="B75" s="50" t="str">
        <f t="shared" si="2"/>
        <v>Dispensation</v>
      </c>
      <c r="C75" s="50" t="s">
        <v>31</v>
      </c>
      <c r="D75" s="51" t="s">
        <v>25</v>
      </c>
      <c r="E75" s="44" t="e">
        <f>#REF!</f>
        <v>#REF!</v>
      </c>
      <c r="F75" s="45" t="e">
        <f>#REF!</f>
        <v>#REF!</v>
      </c>
      <c r="G75" s="46" t="s">
        <v>352</v>
      </c>
      <c r="H75" s="62" t="s">
        <v>215</v>
      </c>
      <c r="I75" s="47">
        <f>'BD'!G85</f>
      </c>
      <c r="J75" s="48"/>
    </row>
    <row r="76" spans="1:10" s="52" customFormat="1" ht="25.5" customHeight="1">
      <c r="A76" s="50" t="s">
        <v>50</v>
      </c>
      <c r="B76" s="50" t="str">
        <f t="shared" si="2"/>
        <v>Dispensation</v>
      </c>
      <c r="C76" s="50" t="s">
        <v>31</v>
      </c>
      <c r="D76" s="51" t="s">
        <v>25</v>
      </c>
      <c r="E76" s="44" t="e">
        <f>#REF!</f>
        <v>#REF!</v>
      </c>
      <c r="F76" s="45" t="e">
        <f>#REF!</f>
        <v>#REF!</v>
      </c>
      <c r="G76" s="46" t="s">
        <v>353</v>
      </c>
      <c r="H76" s="62" t="s">
        <v>125</v>
      </c>
      <c r="I76" s="47">
        <f>'BD'!G86</f>
      </c>
      <c r="J76" s="48"/>
    </row>
    <row r="77" spans="1:10" s="52" customFormat="1" ht="25.5" customHeight="1">
      <c r="A77" s="50" t="s">
        <v>50</v>
      </c>
      <c r="B77" s="50" t="str">
        <f t="shared" si="2"/>
        <v>Dispensation</v>
      </c>
      <c r="C77" s="50" t="s">
        <v>31</v>
      </c>
      <c r="D77" s="51" t="s">
        <v>25</v>
      </c>
      <c r="E77" s="44" t="e">
        <f>#REF!</f>
        <v>#REF!</v>
      </c>
      <c r="F77" s="45" t="e">
        <f>#REF!</f>
        <v>#REF!</v>
      </c>
      <c r="G77" s="46" t="s">
        <v>406</v>
      </c>
      <c r="H77" s="62" t="s">
        <v>126</v>
      </c>
      <c r="I77" s="47">
        <f>'BD'!G87</f>
      </c>
      <c r="J77" s="48"/>
    </row>
    <row r="78" spans="1:10" s="52" customFormat="1" ht="25.5" customHeight="1">
      <c r="A78" s="50" t="s">
        <v>50</v>
      </c>
      <c r="B78" s="50" t="str">
        <f t="shared" si="2"/>
        <v>Dispensation</v>
      </c>
      <c r="C78" s="50" t="s">
        <v>31</v>
      </c>
      <c r="D78" s="51" t="s">
        <v>25</v>
      </c>
      <c r="E78" s="44" t="e">
        <f>#REF!</f>
        <v>#REF!</v>
      </c>
      <c r="F78" s="45" t="e">
        <f>#REF!</f>
        <v>#REF!</v>
      </c>
      <c r="G78" s="46" t="s">
        <v>407</v>
      </c>
      <c r="H78" s="62" t="s">
        <v>146</v>
      </c>
      <c r="I78" s="47">
        <f>'BD'!G88</f>
      </c>
      <c r="J78" s="48"/>
    </row>
    <row r="79" spans="1:10" s="52" customFormat="1" ht="25.5" customHeight="1">
      <c r="A79" s="50" t="s">
        <v>50</v>
      </c>
      <c r="B79" s="50" t="str">
        <f t="shared" si="2"/>
        <v>Dispensation</v>
      </c>
      <c r="C79" s="50" t="s">
        <v>31</v>
      </c>
      <c r="D79" s="51" t="s">
        <v>25</v>
      </c>
      <c r="E79" s="44" t="e">
        <f>#REF!</f>
        <v>#REF!</v>
      </c>
      <c r="F79" s="45" t="e">
        <f>#REF!</f>
        <v>#REF!</v>
      </c>
      <c r="G79" s="46" t="s">
        <v>408</v>
      </c>
      <c r="H79" s="62" t="s">
        <v>147</v>
      </c>
      <c r="I79" s="47">
        <f>'BD'!G89</f>
      </c>
      <c r="J79" s="48"/>
    </row>
    <row r="80" spans="1:10" s="52" customFormat="1" ht="25.5" customHeight="1">
      <c r="A80" s="50" t="s">
        <v>51</v>
      </c>
      <c r="B80" s="50" t="str">
        <f t="shared" si="2"/>
        <v>Préparation et administration</v>
      </c>
      <c r="C80" s="50" t="s">
        <v>22</v>
      </c>
      <c r="D80" s="51" t="s">
        <v>24</v>
      </c>
      <c r="E80" s="44" t="e">
        <f>#REF!</f>
        <v>#REF!</v>
      </c>
      <c r="F80" s="45" t="e">
        <f>#REF!</f>
        <v>#REF!</v>
      </c>
      <c r="G80" s="46" t="s">
        <v>354</v>
      </c>
      <c r="H80" s="62" t="s">
        <v>216</v>
      </c>
      <c r="I80" s="47">
        <f>'BD'!G90</f>
      </c>
      <c r="J80" s="48"/>
    </row>
    <row r="81" spans="1:10" s="52" customFormat="1" ht="25.5" customHeight="1">
      <c r="A81" s="50" t="s">
        <v>51</v>
      </c>
      <c r="B81" s="50" t="str">
        <f t="shared" si="2"/>
        <v>Préparation et administration</v>
      </c>
      <c r="C81" s="50" t="s">
        <v>22</v>
      </c>
      <c r="D81" s="51" t="s">
        <v>24</v>
      </c>
      <c r="E81" s="44" t="e">
        <f>#REF!</f>
        <v>#REF!</v>
      </c>
      <c r="F81" s="45" t="e">
        <f>#REF!</f>
        <v>#REF!</v>
      </c>
      <c r="G81" s="46" t="s">
        <v>355</v>
      </c>
      <c r="H81" s="62" t="s">
        <v>217</v>
      </c>
      <c r="I81" s="47">
        <f>'BD'!G91</f>
      </c>
      <c r="J81" s="48"/>
    </row>
    <row r="82" spans="1:10" s="52" customFormat="1" ht="25.5" customHeight="1">
      <c r="A82" s="50" t="s">
        <v>51</v>
      </c>
      <c r="B82" s="50" t="str">
        <f t="shared" si="2"/>
        <v>Préparation et administration</v>
      </c>
      <c r="C82" s="50" t="s">
        <v>22</v>
      </c>
      <c r="D82" s="51" t="s">
        <v>24</v>
      </c>
      <c r="E82" s="44" t="e">
        <f>#REF!</f>
        <v>#REF!</v>
      </c>
      <c r="F82" s="45" t="e">
        <f>#REF!</f>
        <v>#REF!</v>
      </c>
      <c r="G82" s="46" t="s">
        <v>356</v>
      </c>
      <c r="H82" s="62" t="s">
        <v>127</v>
      </c>
      <c r="I82" s="47">
        <f>'BD'!G92</f>
      </c>
      <c r="J82" s="48"/>
    </row>
    <row r="83" spans="1:10" s="52" customFormat="1" ht="25.5" customHeight="1">
      <c r="A83" s="50" t="s">
        <v>51</v>
      </c>
      <c r="B83" s="50" t="str">
        <f t="shared" si="2"/>
        <v>Préparation et administration</v>
      </c>
      <c r="C83" s="50" t="s">
        <v>22</v>
      </c>
      <c r="D83" s="51" t="s">
        <v>24</v>
      </c>
      <c r="E83" s="44" t="e">
        <f>#REF!</f>
        <v>#REF!</v>
      </c>
      <c r="F83" s="45" t="e">
        <f>#REF!</f>
        <v>#REF!</v>
      </c>
      <c r="G83" s="46" t="s">
        <v>357</v>
      </c>
      <c r="H83" s="62" t="s">
        <v>128</v>
      </c>
      <c r="I83" s="47">
        <f>'BD'!G93</f>
      </c>
      <c r="J83" s="48"/>
    </row>
    <row r="84" spans="1:10" s="52" customFormat="1" ht="25.5" customHeight="1">
      <c r="A84" s="50" t="s">
        <v>51</v>
      </c>
      <c r="B84" s="50" t="str">
        <f t="shared" si="2"/>
        <v>Préparation et administration</v>
      </c>
      <c r="C84" s="50" t="s">
        <v>22</v>
      </c>
      <c r="D84" s="51" t="s">
        <v>24</v>
      </c>
      <c r="E84" s="44" t="e">
        <f>#REF!</f>
        <v>#REF!</v>
      </c>
      <c r="F84" s="45" t="e">
        <f>#REF!</f>
        <v>#REF!</v>
      </c>
      <c r="G84" s="46" t="s">
        <v>358</v>
      </c>
      <c r="H84" s="62" t="s">
        <v>218</v>
      </c>
      <c r="I84" s="47">
        <f>'BD'!G94</f>
      </c>
      <c r="J84" s="48"/>
    </row>
    <row r="85" spans="1:10" s="52" customFormat="1" ht="25.5" customHeight="1">
      <c r="A85" s="50" t="s">
        <v>51</v>
      </c>
      <c r="B85" s="50" t="str">
        <f t="shared" si="2"/>
        <v>Préparation et administration</v>
      </c>
      <c r="C85" s="50" t="s">
        <v>22</v>
      </c>
      <c r="D85" s="51" t="s">
        <v>24</v>
      </c>
      <c r="E85" s="44" t="e">
        <f>#REF!</f>
        <v>#REF!</v>
      </c>
      <c r="F85" s="45" t="e">
        <f>#REF!</f>
        <v>#REF!</v>
      </c>
      <c r="G85" s="46" t="s">
        <v>359</v>
      </c>
      <c r="H85" s="62" t="s">
        <v>219</v>
      </c>
      <c r="I85" s="47">
        <f>'BD'!G95</f>
      </c>
      <c r="J85" s="48"/>
    </row>
    <row r="86" spans="1:10" s="52" customFormat="1" ht="25.5" customHeight="1">
      <c r="A86" s="50" t="s">
        <v>51</v>
      </c>
      <c r="B86" s="50" t="str">
        <f t="shared" si="2"/>
        <v>Préparation et administration</v>
      </c>
      <c r="C86" s="50" t="s">
        <v>22</v>
      </c>
      <c r="D86" s="51" t="s">
        <v>24</v>
      </c>
      <c r="E86" s="44" t="e">
        <f>#REF!</f>
        <v>#REF!</v>
      </c>
      <c r="F86" s="45" t="e">
        <f>#REF!</f>
        <v>#REF!</v>
      </c>
      <c r="G86" s="46" t="s">
        <v>360</v>
      </c>
      <c r="H86" s="62" t="s">
        <v>220</v>
      </c>
      <c r="I86" s="47">
        <f>'BD'!G96</f>
      </c>
      <c r="J86" s="48"/>
    </row>
    <row r="87" spans="1:10" s="52" customFormat="1" ht="25.5" customHeight="1">
      <c r="A87" s="50" t="s">
        <v>51</v>
      </c>
      <c r="B87" s="50" t="str">
        <f t="shared" si="2"/>
        <v>Préparation et administration</v>
      </c>
      <c r="C87" s="50" t="s">
        <v>22</v>
      </c>
      <c r="D87" s="51" t="s">
        <v>24</v>
      </c>
      <c r="E87" s="44" t="e">
        <f>#REF!</f>
        <v>#REF!</v>
      </c>
      <c r="F87" s="45" t="e">
        <f>#REF!</f>
        <v>#REF!</v>
      </c>
      <c r="G87" s="46" t="s">
        <v>361</v>
      </c>
      <c r="H87" s="62" t="s">
        <v>221</v>
      </c>
      <c r="I87" s="47">
        <f>'BD'!G97</f>
      </c>
      <c r="J87" s="48"/>
    </row>
    <row r="88" spans="1:10" s="52" customFormat="1" ht="25.5" customHeight="1">
      <c r="A88" s="50" t="s">
        <v>51</v>
      </c>
      <c r="B88" s="50" t="str">
        <f t="shared" si="2"/>
        <v>Préparation et administration</v>
      </c>
      <c r="C88" s="50" t="s">
        <v>22</v>
      </c>
      <c r="D88" s="51" t="s">
        <v>24</v>
      </c>
      <c r="E88" s="44" t="e">
        <f>#REF!</f>
        <v>#REF!</v>
      </c>
      <c r="F88" s="45" t="e">
        <f>#REF!</f>
        <v>#REF!</v>
      </c>
      <c r="G88" s="46" t="s">
        <v>362</v>
      </c>
      <c r="H88" s="62" t="s">
        <v>222</v>
      </c>
      <c r="I88" s="47">
        <f>'BD'!G98</f>
      </c>
      <c r="J88" s="48"/>
    </row>
    <row r="89" spans="1:10" s="52" customFormat="1" ht="25.5" customHeight="1">
      <c r="A89" s="50" t="s">
        <v>51</v>
      </c>
      <c r="B89" s="50" t="str">
        <f t="shared" si="2"/>
        <v>Préparation et administration</v>
      </c>
      <c r="C89" s="50" t="s">
        <v>22</v>
      </c>
      <c r="D89" s="51" t="s">
        <v>24</v>
      </c>
      <c r="E89" s="44" t="e">
        <f>#REF!</f>
        <v>#REF!</v>
      </c>
      <c r="F89" s="45" t="e">
        <f>#REF!</f>
        <v>#REF!</v>
      </c>
      <c r="G89" s="46" t="s">
        <v>363</v>
      </c>
      <c r="H89" s="62" t="s">
        <v>129</v>
      </c>
      <c r="I89" s="47">
        <f>'BD'!G99</f>
      </c>
      <c r="J89" s="48"/>
    </row>
    <row r="90" spans="1:10" s="52" customFormat="1" ht="25.5" customHeight="1">
      <c r="A90" s="50" t="s">
        <v>51</v>
      </c>
      <c r="B90" s="50" t="str">
        <f t="shared" si="2"/>
        <v>Préparation et administration</v>
      </c>
      <c r="C90" s="50" t="s">
        <v>22</v>
      </c>
      <c r="D90" s="51" t="s">
        <v>24</v>
      </c>
      <c r="E90" s="44" t="e">
        <f>#REF!</f>
        <v>#REF!</v>
      </c>
      <c r="F90" s="45" t="e">
        <f>#REF!</f>
        <v>#REF!</v>
      </c>
      <c r="G90" s="46" t="s">
        <v>364</v>
      </c>
      <c r="H90" s="62" t="s">
        <v>223</v>
      </c>
      <c r="I90" s="47">
        <f>'BD'!G100</f>
      </c>
      <c r="J90" s="48"/>
    </row>
    <row r="91" spans="1:10" s="52" customFormat="1" ht="25.5" customHeight="1">
      <c r="A91" s="50" t="s">
        <v>51</v>
      </c>
      <c r="B91" s="50" t="str">
        <f t="shared" si="2"/>
        <v>Préparation et administration</v>
      </c>
      <c r="C91" s="50" t="s">
        <v>22</v>
      </c>
      <c r="D91" s="51" t="s">
        <v>24</v>
      </c>
      <c r="E91" s="44" t="e">
        <f>#REF!</f>
        <v>#REF!</v>
      </c>
      <c r="F91" s="45" t="e">
        <f>#REF!</f>
        <v>#REF!</v>
      </c>
      <c r="G91" s="46" t="s">
        <v>409</v>
      </c>
      <c r="H91" s="62" t="s">
        <v>224</v>
      </c>
      <c r="I91" s="47">
        <f>'BD'!G101</f>
      </c>
      <c r="J91" s="48"/>
    </row>
    <row r="92" spans="1:10" s="52" customFormat="1" ht="25.5" customHeight="1">
      <c r="A92" s="50" t="s">
        <v>51</v>
      </c>
      <c r="B92" s="50" t="str">
        <f t="shared" si="2"/>
        <v>Préparation et administration</v>
      </c>
      <c r="C92" s="50" t="s">
        <v>23</v>
      </c>
      <c r="D92" s="51" t="s">
        <v>13</v>
      </c>
      <c r="E92" s="44" t="e">
        <f>#REF!</f>
        <v>#REF!</v>
      </c>
      <c r="F92" s="45" t="e">
        <f>#REF!</f>
        <v>#REF!</v>
      </c>
      <c r="G92" s="46" t="s">
        <v>365</v>
      </c>
      <c r="H92" s="62" t="s">
        <v>130</v>
      </c>
      <c r="I92" s="47">
        <f>'BD'!G102</f>
      </c>
      <c r="J92" s="48"/>
    </row>
    <row r="93" spans="1:10" s="52" customFormat="1" ht="25.5" customHeight="1">
      <c r="A93" s="50" t="s">
        <v>51</v>
      </c>
      <c r="B93" s="50" t="str">
        <f t="shared" si="2"/>
        <v>Préparation et administration</v>
      </c>
      <c r="C93" s="50" t="s">
        <v>23</v>
      </c>
      <c r="D93" s="51" t="s">
        <v>13</v>
      </c>
      <c r="E93" s="44" t="e">
        <f>#REF!</f>
        <v>#REF!</v>
      </c>
      <c r="F93" s="45" t="e">
        <f>#REF!</f>
        <v>#REF!</v>
      </c>
      <c r="G93" s="46" t="s">
        <v>366</v>
      </c>
      <c r="H93" s="62" t="s">
        <v>148</v>
      </c>
      <c r="I93" s="47">
        <f>'BD'!G103</f>
      </c>
      <c r="J93" s="48"/>
    </row>
    <row r="94" spans="1:10" s="52" customFormat="1" ht="25.5" customHeight="1">
      <c r="A94" s="50" t="s">
        <v>51</v>
      </c>
      <c r="B94" s="50" t="str">
        <f t="shared" si="2"/>
        <v>Préparation et administration</v>
      </c>
      <c r="C94" s="50" t="s">
        <v>23</v>
      </c>
      <c r="D94" s="51" t="s">
        <v>13</v>
      </c>
      <c r="E94" s="44" t="e">
        <f>#REF!</f>
        <v>#REF!</v>
      </c>
      <c r="F94" s="45" t="e">
        <f>#REF!</f>
        <v>#REF!</v>
      </c>
      <c r="G94" s="46" t="s">
        <v>367</v>
      </c>
      <c r="H94" s="62" t="s">
        <v>131</v>
      </c>
      <c r="I94" s="47">
        <f>'BD'!G104</f>
      </c>
      <c r="J94" s="48"/>
    </row>
    <row r="95" spans="1:10" s="52" customFormat="1" ht="25.5" customHeight="1">
      <c r="A95" s="50" t="s">
        <v>51</v>
      </c>
      <c r="B95" s="50" t="str">
        <f t="shared" si="2"/>
        <v>Préparation et administration</v>
      </c>
      <c r="C95" s="50" t="s">
        <v>23</v>
      </c>
      <c r="D95" s="51" t="s">
        <v>13</v>
      </c>
      <c r="E95" s="44" t="e">
        <f>#REF!</f>
        <v>#REF!</v>
      </c>
      <c r="F95" s="45" t="e">
        <f>#REF!</f>
        <v>#REF!</v>
      </c>
      <c r="G95" s="46" t="s">
        <v>368</v>
      </c>
      <c r="H95" s="62" t="s">
        <v>133</v>
      </c>
      <c r="I95" s="47">
        <f>'BD'!G105</f>
      </c>
      <c r="J95" s="48"/>
    </row>
    <row r="96" spans="1:10" s="52" customFormat="1" ht="25.5" customHeight="1">
      <c r="A96" s="50" t="s">
        <v>51</v>
      </c>
      <c r="B96" s="50" t="str">
        <f t="shared" si="2"/>
        <v>Préparation et administration</v>
      </c>
      <c r="C96" s="50" t="s">
        <v>23</v>
      </c>
      <c r="D96" s="51" t="s">
        <v>13</v>
      </c>
      <c r="E96" s="44" t="e">
        <f>#REF!</f>
        <v>#REF!</v>
      </c>
      <c r="F96" s="45" t="e">
        <f>#REF!</f>
        <v>#REF!</v>
      </c>
      <c r="G96" s="46" t="s">
        <v>369</v>
      </c>
      <c r="H96" s="62" t="s">
        <v>132</v>
      </c>
      <c r="I96" s="47">
        <f>'BD'!G106</f>
      </c>
      <c r="J96" s="48"/>
    </row>
    <row r="97" spans="1:10" s="52" customFormat="1" ht="25.5" customHeight="1">
      <c r="A97" s="50" t="s">
        <v>51</v>
      </c>
      <c r="B97" s="50" t="str">
        <f t="shared" si="2"/>
        <v>Préparation et administration</v>
      </c>
      <c r="C97" s="50" t="s">
        <v>23</v>
      </c>
      <c r="D97" s="51" t="s">
        <v>13</v>
      </c>
      <c r="E97" s="44" t="e">
        <f>#REF!</f>
        <v>#REF!</v>
      </c>
      <c r="F97" s="45" t="e">
        <f>#REF!</f>
        <v>#REF!</v>
      </c>
      <c r="G97" s="46" t="s">
        <v>370</v>
      </c>
      <c r="H97" s="62" t="s">
        <v>149</v>
      </c>
      <c r="I97" s="47">
        <f>'BD'!G107</f>
      </c>
      <c r="J97" s="48"/>
    </row>
    <row r="98" spans="1:10" s="52" customFormat="1" ht="25.5" customHeight="1">
      <c r="A98" s="50" t="s">
        <v>51</v>
      </c>
      <c r="B98" s="50" t="str">
        <f t="shared" si="2"/>
        <v>Préparation et administration</v>
      </c>
      <c r="C98" s="50" t="s">
        <v>23</v>
      </c>
      <c r="D98" s="51" t="s">
        <v>13</v>
      </c>
      <c r="E98" s="44" t="e">
        <f>#REF!</f>
        <v>#REF!</v>
      </c>
      <c r="F98" s="45" t="e">
        <f>#REF!</f>
        <v>#REF!</v>
      </c>
      <c r="G98" s="46" t="s">
        <v>371</v>
      </c>
      <c r="H98" s="62" t="s">
        <v>134</v>
      </c>
      <c r="I98" s="47">
        <f>'BD'!G108</f>
      </c>
      <c r="J98" s="48"/>
    </row>
    <row r="99" spans="1:10" s="52" customFormat="1" ht="25.5" customHeight="1">
      <c r="A99" s="50" t="s">
        <v>51</v>
      </c>
      <c r="B99" s="50" t="str">
        <f t="shared" si="2"/>
        <v>Préparation et administration</v>
      </c>
      <c r="C99" s="50" t="s">
        <v>23</v>
      </c>
      <c r="D99" s="51" t="s">
        <v>13</v>
      </c>
      <c r="E99" s="44" t="e">
        <f>#REF!</f>
        <v>#REF!</v>
      </c>
      <c r="F99" s="45" t="e">
        <f>#REF!</f>
        <v>#REF!</v>
      </c>
      <c r="G99" s="46" t="s">
        <v>372</v>
      </c>
      <c r="H99" s="62" t="s">
        <v>225</v>
      </c>
      <c r="I99" s="47">
        <f>'BD'!G109</f>
      </c>
      <c r="J99" s="48"/>
    </row>
    <row r="100" spans="1:10" s="52" customFormat="1" ht="25.5" customHeight="1">
      <c r="A100" s="50" t="s">
        <v>51</v>
      </c>
      <c r="B100" s="50" t="str">
        <f aca="true" t="shared" si="3" ref="B100:B157">IF(VLOOKUP(A100,RéfN2,3,FALSE)="","",VLOOKUP(A100,RéfN2,3,FALSE))</f>
        <v>Préparation et administration</v>
      </c>
      <c r="C100" s="50" t="s">
        <v>23</v>
      </c>
      <c r="D100" s="51" t="s">
        <v>13</v>
      </c>
      <c r="E100" s="44" t="e">
        <f>#REF!</f>
        <v>#REF!</v>
      </c>
      <c r="F100" s="45" t="e">
        <f>#REF!</f>
        <v>#REF!</v>
      </c>
      <c r="G100" s="46" t="s">
        <v>373</v>
      </c>
      <c r="H100" s="62" t="s">
        <v>226</v>
      </c>
      <c r="I100" s="47">
        <f>'BD'!G110</f>
      </c>
      <c r="J100" s="48"/>
    </row>
    <row r="101" spans="1:10" s="52" customFormat="1" ht="25.5" customHeight="1">
      <c r="A101" s="50" t="s">
        <v>51</v>
      </c>
      <c r="B101" s="50" t="str">
        <f t="shared" si="3"/>
        <v>Préparation et administration</v>
      </c>
      <c r="C101" s="50" t="s">
        <v>23</v>
      </c>
      <c r="D101" s="51" t="s">
        <v>13</v>
      </c>
      <c r="E101" s="44" t="e">
        <f>#REF!</f>
        <v>#REF!</v>
      </c>
      <c r="F101" s="45" t="e">
        <f>#REF!</f>
        <v>#REF!</v>
      </c>
      <c r="G101" s="46" t="s">
        <v>374</v>
      </c>
      <c r="H101" s="62" t="s">
        <v>227</v>
      </c>
      <c r="I101" s="47">
        <f>'BD'!G111</f>
      </c>
      <c r="J101" s="48"/>
    </row>
    <row r="102" spans="1:10" s="52" customFormat="1" ht="25.5" customHeight="1">
      <c r="A102" s="50" t="s">
        <v>51</v>
      </c>
      <c r="B102" s="50" t="str">
        <f t="shared" si="3"/>
        <v>Préparation et administration</v>
      </c>
      <c r="C102" s="50" t="s">
        <v>23</v>
      </c>
      <c r="D102" s="51" t="s">
        <v>13</v>
      </c>
      <c r="E102" s="44" t="e">
        <f>#REF!</f>
        <v>#REF!</v>
      </c>
      <c r="F102" s="45" t="e">
        <f>#REF!</f>
        <v>#REF!</v>
      </c>
      <c r="G102" s="46" t="s">
        <v>375</v>
      </c>
      <c r="H102" s="62" t="s">
        <v>135</v>
      </c>
      <c r="I102" s="47">
        <f>'BD'!G112</f>
      </c>
      <c r="J102" s="48"/>
    </row>
    <row r="103" spans="1:10" s="52" customFormat="1" ht="25.5" customHeight="1">
      <c r="A103" s="50" t="s">
        <v>51</v>
      </c>
      <c r="B103" s="50" t="str">
        <f t="shared" si="3"/>
        <v>Préparation et administration</v>
      </c>
      <c r="C103" s="50" t="s">
        <v>23</v>
      </c>
      <c r="D103" s="51" t="s">
        <v>13</v>
      </c>
      <c r="E103" s="44" t="e">
        <f>#REF!</f>
        <v>#REF!</v>
      </c>
      <c r="F103" s="45" t="e">
        <f>#REF!</f>
        <v>#REF!</v>
      </c>
      <c r="G103" s="46" t="s">
        <v>376</v>
      </c>
      <c r="H103" s="62" t="s">
        <v>228</v>
      </c>
      <c r="I103" s="47">
        <f>'BD'!G113</f>
      </c>
      <c r="J103" s="48"/>
    </row>
    <row r="104" spans="1:10" s="52" customFormat="1" ht="25.5" customHeight="1">
      <c r="A104" s="50" t="s">
        <v>51</v>
      </c>
      <c r="B104" s="50" t="str">
        <f t="shared" si="3"/>
        <v>Préparation et administration</v>
      </c>
      <c r="C104" s="50" t="s">
        <v>23</v>
      </c>
      <c r="D104" s="51" t="s">
        <v>13</v>
      </c>
      <c r="E104" s="44" t="e">
        <f>#REF!</f>
        <v>#REF!</v>
      </c>
      <c r="F104" s="45" t="e">
        <f>#REF!</f>
        <v>#REF!</v>
      </c>
      <c r="G104" s="46" t="s">
        <v>377</v>
      </c>
      <c r="H104" s="62" t="s">
        <v>150</v>
      </c>
      <c r="I104" s="47">
        <f>'BD'!G114</f>
      </c>
      <c r="J104" s="48"/>
    </row>
    <row r="105" spans="1:10" s="52" customFormat="1" ht="25.5" customHeight="1">
      <c r="A105" s="50" t="s">
        <v>51</v>
      </c>
      <c r="B105" s="50" t="str">
        <f t="shared" si="3"/>
        <v>Préparation et administration</v>
      </c>
      <c r="C105" s="50" t="s">
        <v>23</v>
      </c>
      <c r="D105" s="51" t="s">
        <v>13</v>
      </c>
      <c r="E105" s="44" t="e">
        <f>#REF!</f>
        <v>#REF!</v>
      </c>
      <c r="F105" s="45" t="e">
        <f>#REF!</f>
        <v>#REF!</v>
      </c>
      <c r="G105" s="46" t="s">
        <v>378</v>
      </c>
      <c r="H105" s="62" t="s">
        <v>229</v>
      </c>
      <c r="I105" s="47">
        <f>'BD'!G115</f>
      </c>
      <c r="J105" s="48"/>
    </row>
    <row r="106" spans="1:10" s="52" customFormat="1" ht="25.5" customHeight="1">
      <c r="A106" s="50" t="s">
        <v>51</v>
      </c>
      <c r="B106" s="50" t="str">
        <f t="shared" si="3"/>
        <v>Préparation et administration</v>
      </c>
      <c r="C106" s="50" t="s">
        <v>36</v>
      </c>
      <c r="D106" s="51" t="s">
        <v>26</v>
      </c>
      <c r="E106" s="44" t="e">
        <f>#REF!</f>
        <v>#REF!</v>
      </c>
      <c r="F106" s="45" t="e">
        <f>#REF!</f>
        <v>#REF!</v>
      </c>
      <c r="G106" s="46" t="s">
        <v>379</v>
      </c>
      <c r="H106" s="62" t="s">
        <v>280</v>
      </c>
      <c r="I106" s="47">
        <f>'BD'!G116</f>
      </c>
      <c r="J106" s="48"/>
    </row>
    <row r="107" spans="1:10" s="52" customFormat="1" ht="25.5" customHeight="1">
      <c r="A107" s="50" t="s">
        <v>51</v>
      </c>
      <c r="B107" s="50" t="str">
        <f t="shared" si="3"/>
        <v>Préparation et administration</v>
      </c>
      <c r="C107" s="50" t="s">
        <v>36</v>
      </c>
      <c r="D107" s="51" t="s">
        <v>26</v>
      </c>
      <c r="E107" s="44" t="e">
        <f>#REF!</f>
        <v>#REF!</v>
      </c>
      <c r="F107" s="45" t="e">
        <f>#REF!</f>
        <v>#REF!</v>
      </c>
      <c r="G107" s="46" t="s">
        <v>380</v>
      </c>
      <c r="H107" s="62" t="s">
        <v>0</v>
      </c>
      <c r="I107" s="47">
        <f>'BD'!G117</f>
      </c>
      <c r="J107" s="48"/>
    </row>
    <row r="108" spans="1:10" s="52" customFormat="1" ht="25.5" customHeight="1">
      <c r="A108" s="50" t="s">
        <v>51</v>
      </c>
      <c r="B108" s="50" t="str">
        <f t="shared" si="3"/>
        <v>Préparation et administration</v>
      </c>
      <c r="C108" s="50" t="s">
        <v>36</v>
      </c>
      <c r="D108" s="51" t="s">
        <v>26</v>
      </c>
      <c r="E108" s="44" t="e">
        <f>#REF!</f>
        <v>#REF!</v>
      </c>
      <c r="F108" s="45" t="e">
        <f>#REF!</f>
        <v>#REF!</v>
      </c>
      <c r="G108" s="46" t="s">
        <v>381</v>
      </c>
      <c r="H108" s="62" t="s">
        <v>1</v>
      </c>
      <c r="I108" s="47">
        <f>'BD'!G118</f>
      </c>
      <c r="J108" s="48"/>
    </row>
    <row r="109" spans="1:10" s="52" customFormat="1" ht="25.5" customHeight="1">
      <c r="A109" s="50" t="s">
        <v>51</v>
      </c>
      <c r="B109" s="50" t="str">
        <f t="shared" si="3"/>
        <v>Préparation et administration</v>
      </c>
      <c r="C109" s="50" t="s">
        <v>36</v>
      </c>
      <c r="D109" s="51" t="s">
        <v>26</v>
      </c>
      <c r="E109" s="44" t="e">
        <f>#REF!</f>
        <v>#REF!</v>
      </c>
      <c r="F109" s="45" t="e">
        <f>#REF!</f>
        <v>#REF!</v>
      </c>
      <c r="G109" s="46" t="s">
        <v>382</v>
      </c>
      <c r="H109" s="62" t="s">
        <v>136</v>
      </c>
      <c r="I109" s="47">
        <f>'BD'!G119</f>
      </c>
      <c r="J109" s="48"/>
    </row>
    <row r="110" spans="1:10" s="52" customFormat="1" ht="25.5" customHeight="1">
      <c r="A110" s="50" t="s">
        <v>51</v>
      </c>
      <c r="B110" s="50" t="str">
        <f t="shared" si="3"/>
        <v>Préparation et administration</v>
      </c>
      <c r="C110" s="50" t="s">
        <v>36</v>
      </c>
      <c r="D110" s="51" t="s">
        <v>26</v>
      </c>
      <c r="E110" s="44" t="e">
        <f>#REF!</f>
        <v>#REF!</v>
      </c>
      <c r="F110" s="45" t="e">
        <f>#REF!</f>
        <v>#REF!</v>
      </c>
      <c r="G110" s="46" t="s">
        <v>383</v>
      </c>
      <c r="H110" s="62" t="s">
        <v>137</v>
      </c>
      <c r="I110" s="47">
        <f>'BD'!G120</f>
      </c>
      <c r="J110" s="48"/>
    </row>
    <row r="111" spans="1:10" s="52" customFormat="1" ht="25.5" customHeight="1">
      <c r="A111" s="50" t="s">
        <v>51</v>
      </c>
      <c r="B111" s="50" t="str">
        <f t="shared" si="3"/>
        <v>Préparation et administration</v>
      </c>
      <c r="C111" s="50" t="s">
        <v>36</v>
      </c>
      <c r="D111" s="51" t="s">
        <v>26</v>
      </c>
      <c r="E111" s="44" t="e">
        <f>#REF!</f>
        <v>#REF!</v>
      </c>
      <c r="F111" s="45" t="e">
        <f>#REF!</f>
        <v>#REF!</v>
      </c>
      <c r="G111" s="46" t="s">
        <v>384</v>
      </c>
      <c r="H111" s="62" t="s">
        <v>138</v>
      </c>
      <c r="I111" s="47">
        <f>'BD'!G121</f>
      </c>
      <c r="J111" s="48"/>
    </row>
    <row r="112" spans="1:10" s="52" customFormat="1" ht="25.5" customHeight="1">
      <c r="A112" s="50" t="s">
        <v>52</v>
      </c>
      <c r="B112" s="50" t="str">
        <f t="shared" si="3"/>
        <v>Délivrance et transport</v>
      </c>
      <c r="C112" s="50" t="s">
        <v>37</v>
      </c>
      <c r="D112" s="51" t="s">
        <v>274</v>
      </c>
      <c r="E112" s="44" t="e">
        <f>#REF!</f>
        <v>#REF!</v>
      </c>
      <c r="F112" s="45" t="e">
        <f>#REF!</f>
        <v>#REF!</v>
      </c>
      <c r="G112" s="46" t="s">
        <v>385</v>
      </c>
      <c r="H112" s="62" t="s">
        <v>139</v>
      </c>
      <c r="I112" s="47">
        <f>'BD'!G122</f>
      </c>
      <c r="J112" s="48"/>
    </row>
    <row r="113" spans="1:10" s="52" customFormat="1" ht="25.5" customHeight="1">
      <c r="A113" s="50" t="s">
        <v>52</v>
      </c>
      <c r="B113" s="50" t="str">
        <f t="shared" si="3"/>
        <v>Délivrance et transport</v>
      </c>
      <c r="C113" s="50" t="s">
        <v>37</v>
      </c>
      <c r="D113" s="51" t="s">
        <v>274</v>
      </c>
      <c r="E113" s="44" t="e">
        <f>#REF!</f>
        <v>#REF!</v>
      </c>
      <c r="F113" s="45" t="e">
        <f>#REF!</f>
        <v>#REF!</v>
      </c>
      <c r="G113" s="46" t="s">
        <v>386</v>
      </c>
      <c r="H113" s="62" t="s">
        <v>230</v>
      </c>
      <c r="I113" s="47">
        <f>'BD'!G123</f>
      </c>
      <c r="J113" s="48"/>
    </row>
    <row r="114" spans="1:10" s="52" customFormat="1" ht="25.5" customHeight="1">
      <c r="A114" s="50" t="s">
        <v>52</v>
      </c>
      <c r="B114" s="50" t="str">
        <f t="shared" si="3"/>
        <v>Délivrance et transport</v>
      </c>
      <c r="C114" s="50" t="s">
        <v>37</v>
      </c>
      <c r="D114" s="51" t="s">
        <v>274</v>
      </c>
      <c r="E114" s="44" t="e">
        <f>#REF!</f>
        <v>#REF!</v>
      </c>
      <c r="F114" s="45" t="e">
        <f>#REF!</f>
        <v>#REF!</v>
      </c>
      <c r="G114" s="46" t="s">
        <v>387</v>
      </c>
      <c r="H114" s="62" t="s">
        <v>231</v>
      </c>
      <c r="I114" s="47">
        <f>'BD'!G124</f>
      </c>
      <c r="J114" s="48"/>
    </row>
    <row r="115" spans="1:10" s="52" customFormat="1" ht="25.5" customHeight="1">
      <c r="A115" s="50" t="s">
        <v>52</v>
      </c>
      <c r="B115" s="50" t="str">
        <f t="shared" si="3"/>
        <v>Délivrance et transport</v>
      </c>
      <c r="C115" s="50" t="s">
        <v>37</v>
      </c>
      <c r="D115" s="51" t="s">
        <v>274</v>
      </c>
      <c r="E115" s="44" t="e">
        <f>#REF!</f>
        <v>#REF!</v>
      </c>
      <c r="F115" s="45" t="e">
        <f>#REF!</f>
        <v>#REF!</v>
      </c>
      <c r="G115" s="46" t="s">
        <v>388</v>
      </c>
      <c r="H115" s="62" t="s">
        <v>141</v>
      </c>
      <c r="I115" s="47">
        <f>'BD'!G125</f>
      </c>
      <c r="J115" s="48"/>
    </row>
    <row r="116" spans="1:10" s="52" customFormat="1" ht="25.5" customHeight="1">
      <c r="A116" s="50" t="s">
        <v>52</v>
      </c>
      <c r="B116" s="50" t="str">
        <f t="shared" si="3"/>
        <v>Délivrance et transport</v>
      </c>
      <c r="C116" s="50" t="s">
        <v>37</v>
      </c>
      <c r="D116" s="51" t="s">
        <v>274</v>
      </c>
      <c r="E116" s="44" t="e">
        <f>#REF!</f>
        <v>#REF!</v>
      </c>
      <c r="F116" s="45" t="e">
        <f>#REF!</f>
        <v>#REF!</v>
      </c>
      <c r="G116" s="46" t="s">
        <v>389</v>
      </c>
      <c r="H116" s="62" t="s">
        <v>140</v>
      </c>
      <c r="I116" s="47">
        <f>'BD'!G126</f>
      </c>
      <c r="J116" s="48"/>
    </row>
    <row r="117" spans="1:10" s="52" customFormat="1" ht="25.5" customHeight="1">
      <c r="A117" s="50" t="s">
        <v>52</v>
      </c>
      <c r="B117" s="50" t="str">
        <f t="shared" si="3"/>
        <v>Délivrance et transport</v>
      </c>
      <c r="C117" s="50" t="s">
        <v>37</v>
      </c>
      <c r="D117" s="51" t="s">
        <v>274</v>
      </c>
      <c r="E117" s="44" t="e">
        <f>#REF!</f>
        <v>#REF!</v>
      </c>
      <c r="F117" s="45" t="e">
        <f>#REF!</f>
        <v>#REF!</v>
      </c>
      <c r="G117" s="46" t="s">
        <v>390</v>
      </c>
      <c r="H117" s="62" t="s">
        <v>232</v>
      </c>
      <c r="I117" s="47">
        <f>'BD'!G127</f>
      </c>
      <c r="J117" s="48"/>
    </row>
    <row r="118" spans="1:10" s="52" customFormat="1" ht="25.5" customHeight="1">
      <c r="A118" s="50" t="s">
        <v>52</v>
      </c>
      <c r="B118" s="50" t="str">
        <f t="shared" si="3"/>
        <v>Délivrance et transport</v>
      </c>
      <c r="C118" s="50" t="s">
        <v>37</v>
      </c>
      <c r="D118" s="51" t="s">
        <v>274</v>
      </c>
      <c r="E118" s="44" t="e">
        <f>#REF!</f>
        <v>#REF!</v>
      </c>
      <c r="F118" s="45" t="e">
        <f>#REF!</f>
        <v>#REF!</v>
      </c>
      <c r="G118" s="46" t="s">
        <v>391</v>
      </c>
      <c r="H118" s="62" t="s">
        <v>233</v>
      </c>
      <c r="I118" s="47">
        <f>'BD'!G128</f>
      </c>
      <c r="J118" s="48"/>
    </row>
    <row r="119" spans="1:10" s="52" customFormat="1" ht="25.5" customHeight="1">
      <c r="A119" s="50" t="s">
        <v>52</v>
      </c>
      <c r="B119" s="50" t="str">
        <f t="shared" si="3"/>
        <v>Délivrance et transport</v>
      </c>
      <c r="C119" s="50" t="s">
        <v>37</v>
      </c>
      <c r="D119" s="51" t="s">
        <v>274</v>
      </c>
      <c r="E119" s="44" t="e">
        <f>#REF!</f>
        <v>#REF!</v>
      </c>
      <c r="F119" s="45" t="e">
        <f>#REF!</f>
        <v>#REF!</v>
      </c>
      <c r="G119" s="46" t="s">
        <v>410</v>
      </c>
      <c r="H119" s="62" t="s">
        <v>234</v>
      </c>
      <c r="I119" s="47">
        <f>'BD'!G129</f>
      </c>
      <c r="J119" s="48"/>
    </row>
    <row r="120" spans="1:10" s="52" customFormat="1" ht="25.5" customHeight="1">
      <c r="A120" s="50" t="s">
        <v>52</v>
      </c>
      <c r="B120" s="50" t="str">
        <f t="shared" si="3"/>
        <v>Délivrance et transport</v>
      </c>
      <c r="C120" s="50" t="s">
        <v>37</v>
      </c>
      <c r="D120" s="51" t="s">
        <v>274</v>
      </c>
      <c r="E120" s="44" t="e">
        <f>#REF!</f>
        <v>#REF!</v>
      </c>
      <c r="F120" s="45" t="e">
        <f>#REF!</f>
        <v>#REF!</v>
      </c>
      <c r="G120" s="46" t="s">
        <v>411</v>
      </c>
      <c r="H120" s="62" t="s">
        <v>235</v>
      </c>
      <c r="I120" s="47">
        <f>'BD'!G130</f>
      </c>
      <c r="J120" s="48"/>
    </row>
    <row r="121" spans="1:10" s="52" customFormat="1" ht="25.5" customHeight="1">
      <c r="A121" s="50" t="s">
        <v>52</v>
      </c>
      <c r="B121" s="50" t="str">
        <f t="shared" si="3"/>
        <v>Délivrance et transport</v>
      </c>
      <c r="C121" s="50" t="s">
        <v>38</v>
      </c>
      <c r="D121" s="51" t="s">
        <v>275</v>
      </c>
      <c r="E121" s="44" t="e">
        <f>#REF!</f>
        <v>#REF!</v>
      </c>
      <c r="F121" s="45" t="e">
        <f>#REF!</f>
        <v>#REF!</v>
      </c>
      <c r="G121" s="46" t="s">
        <v>392</v>
      </c>
      <c r="H121" s="62" t="s">
        <v>236</v>
      </c>
      <c r="I121" s="47">
        <f>'BD'!G131</f>
      </c>
      <c r="J121" s="48"/>
    </row>
    <row r="122" spans="1:10" s="52" customFormat="1" ht="25.5" customHeight="1">
      <c r="A122" s="50" t="s">
        <v>52</v>
      </c>
      <c r="B122" s="50" t="str">
        <f t="shared" si="3"/>
        <v>Délivrance et transport</v>
      </c>
      <c r="C122" s="50" t="s">
        <v>38</v>
      </c>
      <c r="D122" s="51" t="s">
        <v>275</v>
      </c>
      <c r="E122" s="44" t="e">
        <f>#REF!</f>
        <v>#REF!</v>
      </c>
      <c r="F122" s="45" t="e">
        <f>#REF!</f>
        <v>#REF!</v>
      </c>
      <c r="G122" s="46" t="s">
        <v>393</v>
      </c>
      <c r="H122" s="62" t="s">
        <v>237</v>
      </c>
      <c r="I122" s="47">
        <f>'BD'!G132</f>
      </c>
      <c r="J122" s="48"/>
    </row>
    <row r="123" spans="1:10" s="52" customFormat="1" ht="25.5" customHeight="1">
      <c r="A123" s="50" t="s">
        <v>52</v>
      </c>
      <c r="B123" s="50" t="str">
        <f t="shared" si="3"/>
        <v>Délivrance et transport</v>
      </c>
      <c r="C123" s="50" t="s">
        <v>38</v>
      </c>
      <c r="D123" s="51" t="s">
        <v>275</v>
      </c>
      <c r="E123" s="44" t="e">
        <f>#REF!</f>
        <v>#REF!</v>
      </c>
      <c r="F123" s="45" t="e">
        <f>#REF!</f>
        <v>#REF!</v>
      </c>
      <c r="G123" s="46" t="s">
        <v>394</v>
      </c>
      <c r="H123" s="62" t="s">
        <v>238</v>
      </c>
      <c r="I123" s="47">
        <f>'BD'!G133</f>
      </c>
      <c r="J123" s="48"/>
    </row>
    <row r="124" spans="1:10" s="52" customFormat="1" ht="25.5" customHeight="1">
      <c r="A124" s="50" t="s">
        <v>52</v>
      </c>
      <c r="B124" s="50" t="str">
        <f t="shared" si="3"/>
        <v>Délivrance et transport</v>
      </c>
      <c r="C124" s="50" t="s">
        <v>38</v>
      </c>
      <c r="D124" s="51" t="s">
        <v>275</v>
      </c>
      <c r="E124" s="44" t="e">
        <f>#REF!</f>
        <v>#REF!</v>
      </c>
      <c r="F124" s="45" t="e">
        <f>#REF!</f>
        <v>#REF!</v>
      </c>
      <c r="G124" s="46" t="s">
        <v>395</v>
      </c>
      <c r="H124" s="62" t="s">
        <v>239</v>
      </c>
      <c r="I124" s="47">
        <f>'BD'!G134</f>
      </c>
      <c r="J124" s="48"/>
    </row>
    <row r="125" spans="1:10" s="52" customFormat="1" ht="25.5" customHeight="1">
      <c r="A125" s="50" t="s">
        <v>52</v>
      </c>
      <c r="B125" s="50" t="str">
        <f t="shared" si="3"/>
        <v>Délivrance et transport</v>
      </c>
      <c r="C125" s="50" t="s">
        <v>39</v>
      </c>
      <c r="D125" s="51" t="s">
        <v>276</v>
      </c>
      <c r="E125" s="44" t="e">
        <f>#REF!</f>
        <v>#REF!</v>
      </c>
      <c r="F125" s="45" t="e">
        <f>#REF!</f>
        <v>#REF!</v>
      </c>
      <c r="G125" s="46" t="s">
        <v>396</v>
      </c>
      <c r="H125" s="62" t="s">
        <v>240</v>
      </c>
      <c r="I125" s="47">
        <f>'BD'!G135</f>
      </c>
      <c r="J125" s="48"/>
    </row>
    <row r="126" spans="1:10" s="52" customFormat="1" ht="25.5" customHeight="1">
      <c r="A126" s="50" t="s">
        <v>52</v>
      </c>
      <c r="B126" s="50" t="str">
        <f t="shared" si="3"/>
        <v>Délivrance et transport</v>
      </c>
      <c r="C126" s="50" t="s">
        <v>39</v>
      </c>
      <c r="D126" s="51" t="s">
        <v>276</v>
      </c>
      <c r="E126" s="44" t="e">
        <f>#REF!</f>
        <v>#REF!</v>
      </c>
      <c r="F126" s="45" t="e">
        <f>#REF!</f>
        <v>#REF!</v>
      </c>
      <c r="G126" s="46" t="s">
        <v>397</v>
      </c>
      <c r="H126" s="62" t="s">
        <v>241</v>
      </c>
      <c r="I126" s="47">
        <f>'BD'!G136</f>
      </c>
      <c r="J126" s="48"/>
    </row>
    <row r="127" spans="1:10" s="52" customFormat="1" ht="25.5" customHeight="1">
      <c r="A127" s="50" t="s">
        <v>52</v>
      </c>
      <c r="B127" s="50" t="str">
        <f t="shared" si="3"/>
        <v>Délivrance et transport</v>
      </c>
      <c r="C127" s="50" t="s">
        <v>39</v>
      </c>
      <c r="D127" s="51" t="s">
        <v>276</v>
      </c>
      <c r="E127" s="44" t="e">
        <f>#REF!</f>
        <v>#REF!</v>
      </c>
      <c r="F127" s="45" t="e">
        <f>#REF!</f>
        <v>#REF!</v>
      </c>
      <c r="G127" s="46" t="s">
        <v>398</v>
      </c>
      <c r="H127" s="62" t="s">
        <v>242</v>
      </c>
      <c r="I127" s="47">
        <f>'BD'!G137</f>
      </c>
      <c r="J127" s="48"/>
    </row>
    <row r="128" spans="1:10" s="52" customFormat="1" ht="25.5" customHeight="1">
      <c r="A128" s="50" t="s">
        <v>52</v>
      </c>
      <c r="B128" s="50" t="str">
        <f t="shared" si="3"/>
        <v>Délivrance et transport</v>
      </c>
      <c r="C128" s="50" t="s">
        <v>39</v>
      </c>
      <c r="D128" s="51" t="s">
        <v>276</v>
      </c>
      <c r="E128" s="44" t="e">
        <f>#REF!</f>
        <v>#REF!</v>
      </c>
      <c r="F128" s="45" t="e">
        <f>#REF!</f>
        <v>#REF!</v>
      </c>
      <c r="G128" s="46" t="s">
        <v>399</v>
      </c>
      <c r="H128" s="62" t="s">
        <v>243</v>
      </c>
      <c r="I128" s="47">
        <f>'BD'!G138</f>
      </c>
      <c r="J128" s="48"/>
    </row>
    <row r="129" spans="1:10" s="52" customFormat="1" ht="25.5" customHeight="1">
      <c r="A129" s="50" t="s">
        <v>52</v>
      </c>
      <c r="B129" s="50" t="str">
        <f t="shared" si="3"/>
        <v>Délivrance et transport</v>
      </c>
      <c r="C129" s="50" t="s">
        <v>39</v>
      </c>
      <c r="D129" s="51" t="s">
        <v>276</v>
      </c>
      <c r="E129" s="44" t="e">
        <f>#REF!</f>
        <v>#REF!</v>
      </c>
      <c r="F129" s="45" t="e">
        <f>#REF!</f>
        <v>#REF!</v>
      </c>
      <c r="G129" s="46" t="s">
        <v>400</v>
      </c>
      <c r="H129" s="62" t="s">
        <v>244</v>
      </c>
      <c r="I129" s="47">
        <f>'BD'!G139</f>
      </c>
      <c r="J129" s="48"/>
    </row>
    <row r="130" spans="1:10" s="52" customFormat="1" ht="25.5" customHeight="1">
      <c r="A130" s="50" t="s">
        <v>52</v>
      </c>
      <c r="B130" s="50" t="str">
        <f t="shared" si="3"/>
        <v>Délivrance et transport</v>
      </c>
      <c r="C130" s="50" t="s">
        <v>39</v>
      </c>
      <c r="D130" s="51" t="s">
        <v>276</v>
      </c>
      <c r="E130" s="44" t="e">
        <f>#REF!</f>
        <v>#REF!</v>
      </c>
      <c r="F130" s="45" t="e">
        <f>#REF!</f>
        <v>#REF!</v>
      </c>
      <c r="G130" s="46" t="s">
        <v>401</v>
      </c>
      <c r="H130" s="62" t="s">
        <v>245</v>
      </c>
      <c r="I130" s="47">
        <f>'BD'!G140</f>
      </c>
      <c r="J130" s="48"/>
    </row>
    <row r="131" spans="1:9" ht="16.5" customHeight="1">
      <c r="A131" s="50" t="s">
        <v>52</v>
      </c>
      <c r="B131" s="50" t="str">
        <f t="shared" si="3"/>
        <v>Délivrance et transport</v>
      </c>
      <c r="C131" s="50" t="s">
        <v>39</v>
      </c>
      <c r="D131" s="51" t="s">
        <v>276</v>
      </c>
      <c r="E131" s="44" t="e">
        <f>#REF!</f>
        <v>#REF!</v>
      </c>
      <c r="F131" s="45" t="e">
        <f>#REF!</f>
        <v>#REF!</v>
      </c>
      <c r="G131" s="46" t="s">
        <v>412</v>
      </c>
      <c r="H131" s="62" t="s">
        <v>239</v>
      </c>
      <c r="I131" s="47">
        <f>'BD'!G141</f>
      </c>
    </row>
    <row r="132" spans="1:9" ht="16.5" customHeight="1">
      <c r="A132" s="50" t="s">
        <v>86</v>
      </c>
      <c r="B132" s="50" t="str">
        <f t="shared" si="3"/>
        <v>Stockage</v>
      </c>
      <c r="C132" s="50" t="s">
        <v>40</v>
      </c>
      <c r="D132" s="51" t="s">
        <v>277</v>
      </c>
      <c r="E132" s="44" t="e">
        <f>#REF!</f>
        <v>#REF!</v>
      </c>
      <c r="F132" s="45" t="e">
        <f>#REF!</f>
        <v>#REF!</v>
      </c>
      <c r="G132" s="46" t="s">
        <v>413</v>
      </c>
      <c r="H132" s="62" t="s">
        <v>246</v>
      </c>
      <c r="I132" s="47">
        <f>'BD'!G142</f>
      </c>
    </row>
    <row r="133" spans="1:9" ht="16.5" customHeight="1">
      <c r="A133" s="50" t="s">
        <v>86</v>
      </c>
      <c r="B133" s="50" t="str">
        <f t="shared" si="3"/>
        <v>Stockage</v>
      </c>
      <c r="C133" s="50" t="s">
        <v>40</v>
      </c>
      <c r="D133" s="51" t="s">
        <v>277</v>
      </c>
      <c r="E133" s="44" t="e">
        <f>#REF!</f>
        <v>#REF!</v>
      </c>
      <c r="F133" s="45" t="e">
        <f>#REF!</f>
        <v>#REF!</v>
      </c>
      <c r="G133" s="46" t="s">
        <v>414</v>
      </c>
      <c r="H133" s="62" t="s">
        <v>247</v>
      </c>
      <c r="I133" s="47">
        <f>'BD'!G143</f>
      </c>
    </row>
    <row r="134" spans="1:9" ht="16.5" customHeight="1">
      <c r="A134" s="50" t="s">
        <v>86</v>
      </c>
      <c r="B134" s="50" t="str">
        <f t="shared" si="3"/>
        <v>Stockage</v>
      </c>
      <c r="C134" s="50" t="s">
        <v>40</v>
      </c>
      <c r="D134" s="51" t="s">
        <v>277</v>
      </c>
      <c r="E134" s="44" t="e">
        <f>#REF!</f>
        <v>#REF!</v>
      </c>
      <c r="F134" s="45" t="e">
        <f>#REF!</f>
        <v>#REF!</v>
      </c>
      <c r="G134" s="46" t="s">
        <v>415</v>
      </c>
      <c r="H134" s="62" t="s">
        <v>248</v>
      </c>
      <c r="I134" s="47">
        <f>'BD'!G144</f>
      </c>
    </row>
    <row r="135" spans="1:9" ht="16.5" customHeight="1">
      <c r="A135" s="50" t="s">
        <v>86</v>
      </c>
      <c r="B135" s="50" t="str">
        <f t="shared" si="3"/>
        <v>Stockage</v>
      </c>
      <c r="C135" s="50" t="s">
        <v>40</v>
      </c>
      <c r="D135" s="51" t="s">
        <v>277</v>
      </c>
      <c r="E135" s="44" t="e">
        <f>#REF!</f>
        <v>#REF!</v>
      </c>
      <c r="F135" s="45" t="e">
        <f>#REF!</f>
        <v>#REF!</v>
      </c>
      <c r="G135" s="46" t="s">
        <v>416</v>
      </c>
      <c r="H135" s="62" t="s">
        <v>249</v>
      </c>
      <c r="I135" s="47">
        <f>'BD'!G145</f>
      </c>
    </row>
    <row r="136" spans="1:9" ht="16.5" customHeight="1">
      <c r="A136" s="50" t="s">
        <v>86</v>
      </c>
      <c r="B136" s="50" t="str">
        <f t="shared" si="3"/>
        <v>Stockage</v>
      </c>
      <c r="C136" s="50" t="s">
        <v>40</v>
      </c>
      <c r="D136" s="51" t="s">
        <v>277</v>
      </c>
      <c r="E136" s="44" t="e">
        <f>#REF!</f>
        <v>#REF!</v>
      </c>
      <c r="F136" s="45" t="e">
        <f>#REF!</f>
        <v>#REF!</v>
      </c>
      <c r="G136" s="46" t="s">
        <v>417</v>
      </c>
      <c r="H136" s="62" t="s">
        <v>250</v>
      </c>
      <c r="I136" s="47">
        <f>'BD'!G146</f>
      </c>
    </row>
    <row r="137" spans="1:9" ht="16.5" customHeight="1">
      <c r="A137" s="50" t="s">
        <v>86</v>
      </c>
      <c r="B137" s="50" t="str">
        <f t="shared" si="3"/>
        <v>Stockage</v>
      </c>
      <c r="C137" s="50" t="s">
        <v>40</v>
      </c>
      <c r="D137" s="51" t="s">
        <v>277</v>
      </c>
      <c r="E137" s="44" t="e">
        <f>#REF!</f>
        <v>#REF!</v>
      </c>
      <c r="F137" s="45" t="e">
        <f>#REF!</f>
        <v>#REF!</v>
      </c>
      <c r="G137" s="46" t="s">
        <v>418</v>
      </c>
      <c r="H137" s="62" t="s">
        <v>251</v>
      </c>
      <c r="I137" s="47">
        <f>'BD'!G147</f>
      </c>
    </row>
    <row r="138" spans="1:9" ht="16.5" customHeight="1">
      <c r="A138" s="50" t="s">
        <v>86</v>
      </c>
      <c r="B138" s="50" t="str">
        <f t="shared" si="3"/>
        <v>Stockage</v>
      </c>
      <c r="C138" s="50" t="s">
        <v>41</v>
      </c>
      <c r="D138" s="51" t="s">
        <v>278</v>
      </c>
      <c r="E138" s="44" t="e">
        <f>#REF!</f>
        <v>#REF!</v>
      </c>
      <c r="F138" s="45" t="e">
        <f>#REF!</f>
        <v>#REF!</v>
      </c>
      <c r="G138" s="46" t="s">
        <v>419</v>
      </c>
      <c r="H138" s="62" t="s">
        <v>252</v>
      </c>
      <c r="I138" s="47">
        <f>'BD'!G148</f>
      </c>
    </row>
    <row r="139" spans="1:9" ht="16.5" customHeight="1">
      <c r="A139" s="50" t="s">
        <v>86</v>
      </c>
      <c r="B139" s="50" t="str">
        <f t="shared" si="3"/>
        <v>Stockage</v>
      </c>
      <c r="C139" s="50" t="s">
        <v>41</v>
      </c>
      <c r="D139" s="51" t="s">
        <v>278</v>
      </c>
      <c r="E139" s="44" t="e">
        <f>#REF!</f>
        <v>#REF!</v>
      </c>
      <c r="F139" s="45" t="e">
        <f>#REF!</f>
        <v>#REF!</v>
      </c>
      <c r="G139" s="46" t="s">
        <v>420</v>
      </c>
      <c r="H139" s="62" t="s">
        <v>253</v>
      </c>
      <c r="I139" s="47">
        <f>'BD'!G149</f>
      </c>
    </row>
    <row r="140" spans="1:9" ht="16.5" customHeight="1">
      <c r="A140" s="50" t="s">
        <v>86</v>
      </c>
      <c r="B140" s="50" t="str">
        <f t="shared" si="3"/>
        <v>Stockage</v>
      </c>
      <c r="C140" s="50" t="s">
        <v>41</v>
      </c>
      <c r="D140" s="51" t="s">
        <v>278</v>
      </c>
      <c r="E140" s="44" t="e">
        <f>#REF!</f>
        <v>#REF!</v>
      </c>
      <c r="F140" s="45" t="e">
        <f>#REF!</f>
        <v>#REF!</v>
      </c>
      <c r="G140" s="46" t="s">
        <v>421</v>
      </c>
      <c r="H140" s="62" t="s">
        <v>254</v>
      </c>
      <c r="I140" s="47">
        <f>'BD'!G150</f>
      </c>
    </row>
    <row r="141" spans="1:9" ht="16.5" customHeight="1">
      <c r="A141" s="50" t="s">
        <v>86</v>
      </c>
      <c r="B141" s="50" t="str">
        <f t="shared" si="3"/>
        <v>Stockage</v>
      </c>
      <c r="C141" s="50" t="s">
        <v>41</v>
      </c>
      <c r="D141" s="51" t="s">
        <v>278</v>
      </c>
      <c r="E141" s="44" t="e">
        <f>#REF!</f>
        <v>#REF!</v>
      </c>
      <c r="F141" s="45" t="e">
        <f>#REF!</f>
        <v>#REF!</v>
      </c>
      <c r="G141" s="46" t="s">
        <v>422</v>
      </c>
      <c r="H141" s="62" t="s">
        <v>255</v>
      </c>
      <c r="I141" s="47">
        <f>'BD'!G151</f>
      </c>
    </row>
    <row r="142" spans="1:9" ht="16.5" customHeight="1">
      <c r="A142" s="50" t="s">
        <v>86</v>
      </c>
      <c r="B142" s="50" t="str">
        <f t="shared" si="3"/>
        <v>Stockage</v>
      </c>
      <c r="C142" s="50" t="s">
        <v>41</v>
      </c>
      <c r="D142" s="51" t="s">
        <v>278</v>
      </c>
      <c r="E142" s="44" t="e">
        <f>#REF!</f>
        <v>#REF!</v>
      </c>
      <c r="F142" s="45" t="e">
        <f>#REF!</f>
        <v>#REF!</v>
      </c>
      <c r="G142" s="46" t="s">
        <v>423</v>
      </c>
      <c r="H142" s="62" t="s">
        <v>256</v>
      </c>
      <c r="I142" s="47">
        <f>'BD'!G152</f>
      </c>
    </row>
    <row r="143" spans="1:9" ht="16.5" customHeight="1">
      <c r="A143" s="50" t="s">
        <v>86</v>
      </c>
      <c r="B143" s="50" t="str">
        <f t="shared" si="3"/>
        <v>Stockage</v>
      </c>
      <c r="C143" s="50" t="s">
        <v>41</v>
      </c>
      <c r="D143" s="51" t="s">
        <v>278</v>
      </c>
      <c r="E143" s="44" t="e">
        <f>#REF!</f>
        <v>#REF!</v>
      </c>
      <c r="F143" s="45" t="e">
        <f>#REF!</f>
        <v>#REF!</v>
      </c>
      <c r="G143" s="46" t="s">
        <v>424</v>
      </c>
      <c r="H143" s="62" t="s">
        <v>257</v>
      </c>
      <c r="I143" s="47">
        <f>'BD'!G153</f>
      </c>
    </row>
    <row r="144" spans="1:9" ht="16.5" customHeight="1">
      <c r="A144" s="50" t="s">
        <v>86</v>
      </c>
      <c r="B144" s="50" t="str">
        <f t="shared" si="3"/>
        <v>Stockage</v>
      </c>
      <c r="C144" s="50" t="s">
        <v>42</v>
      </c>
      <c r="D144" s="51" t="s">
        <v>279</v>
      </c>
      <c r="E144" s="44" t="e">
        <f>#REF!</f>
        <v>#REF!</v>
      </c>
      <c r="F144" s="45" t="e">
        <f>#REF!</f>
        <v>#REF!</v>
      </c>
      <c r="G144" s="46" t="s">
        <v>425</v>
      </c>
      <c r="H144" s="62" t="s">
        <v>151</v>
      </c>
      <c r="I144" s="47">
        <f>'BD'!G154</f>
      </c>
    </row>
    <row r="145" spans="1:9" ht="16.5" customHeight="1">
      <c r="A145" s="50" t="s">
        <v>86</v>
      </c>
      <c r="B145" s="50" t="str">
        <f t="shared" si="3"/>
        <v>Stockage</v>
      </c>
      <c r="C145" s="50" t="s">
        <v>42</v>
      </c>
      <c r="D145" s="51" t="s">
        <v>279</v>
      </c>
      <c r="E145" s="44" t="e">
        <f>#REF!</f>
        <v>#REF!</v>
      </c>
      <c r="F145" s="45" t="e">
        <f>#REF!</f>
        <v>#REF!</v>
      </c>
      <c r="G145" s="46" t="s">
        <v>426</v>
      </c>
      <c r="H145" s="62" t="s">
        <v>258</v>
      </c>
      <c r="I145" s="47">
        <f>'BD'!G155</f>
      </c>
    </row>
    <row r="146" spans="1:9" ht="16.5" customHeight="1">
      <c r="A146" s="50" t="s">
        <v>86</v>
      </c>
      <c r="B146" s="50" t="str">
        <f t="shared" si="3"/>
        <v>Stockage</v>
      </c>
      <c r="C146" s="50" t="s">
        <v>42</v>
      </c>
      <c r="D146" s="51" t="s">
        <v>279</v>
      </c>
      <c r="E146" s="44" t="e">
        <f>#REF!</f>
        <v>#REF!</v>
      </c>
      <c r="F146" s="45" t="e">
        <f>#REF!</f>
        <v>#REF!</v>
      </c>
      <c r="G146" s="46" t="s">
        <v>427</v>
      </c>
      <c r="H146" s="62" t="s">
        <v>259</v>
      </c>
      <c r="I146" s="47">
        <f>'BD'!G156</f>
      </c>
    </row>
    <row r="147" spans="1:9" ht="16.5" customHeight="1">
      <c r="A147" s="50" t="s">
        <v>86</v>
      </c>
      <c r="B147" s="50" t="str">
        <f t="shared" si="3"/>
        <v>Stockage</v>
      </c>
      <c r="C147" s="50" t="s">
        <v>42</v>
      </c>
      <c r="D147" s="51" t="s">
        <v>279</v>
      </c>
      <c r="E147" s="44" t="e">
        <f>#REF!</f>
        <v>#REF!</v>
      </c>
      <c r="F147" s="45" t="e">
        <f>#REF!</f>
        <v>#REF!</v>
      </c>
      <c r="G147" s="46" t="s">
        <v>428</v>
      </c>
      <c r="H147" s="62" t="s">
        <v>260</v>
      </c>
      <c r="I147" s="47">
        <f>'BD'!G157</f>
      </c>
    </row>
    <row r="148" spans="1:9" ht="16.5" customHeight="1">
      <c r="A148" s="50" t="s">
        <v>86</v>
      </c>
      <c r="B148" s="50" t="str">
        <f t="shared" si="3"/>
        <v>Stockage</v>
      </c>
      <c r="C148" s="50" t="s">
        <v>42</v>
      </c>
      <c r="D148" s="51" t="s">
        <v>279</v>
      </c>
      <c r="E148" s="44" t="e">
        <f>#REF!</f>
        <v>#REF!</v>
      </c>
      <c r="F148" s="45" t="e">
        <f>#REF!</f>
        <v>#REF!</v>
      </c>
      <c r="G148" s="46" t="s">
        <v>429</v>
      </c>
      <c r="H148" s="62" t="s">
        <v>261</v>
      </c>
      <c r="I148" s="47">
        <f>'BD'!G158</f>
      </c>
    </row>
    <row r="149" spans="1:9" ht="16.5" customHeight="1">
      <c r="A149" s="50" t="s">
        <v>86</v>
      </c>
      <c r="B149" s="50" t="str">
        <f t="shared" si="3"/>
        <v>Stockage</v>
      </c>
      <c r="C149" s="50" t="s">
        <v>42</v>
      </c>
      <c r="D149" s="51" t="s">
        <v>279</v>
      </c>
      <c r="E149" s="44" t="e">
        <f>#REF!</f>
        <v>#REF!</v>
      </c>
      <c r="F149" s="45" t="e">
        <f>#REF!</f>
        <v>#REF!</v>
      </c>
      <c r="G149" s="46" t="s">
        <v>430</v>
      </c>
      <c r="H149" s="62" t="s">
        <v>142</v>
      </c>
      <c r="I149" s="47">
        <f>'BD'!G159</f>
      </c>
    </row>
    <row r="150" spans="1:9" ht="16.5" customHeight="1">
      <c r="A150" s="50" t="s">
        <v>86</v>
      </c>
      <c r="B150" s="50" t="str">
        <f t="shared" si="3"/>
        <v>Stockage</v>
      </c>
      <c r="C150" s="50" t="s">
        <v>42</v>
      </c>
      <c r="D150" s="51" t="s">
        <v>279</v>
      </c>
      <c r="E150" s="44" t="e">
        <f>#REF!</f>
        <v>#REF!</v>
      </c>
      <c r="F150" s="45" t="e">
        <f>#REF!</f>
        <v>#REF!</v>
      </c>
      <c r="G150" s="46" t="s">
        <v>431</v>
      </c>
      <c r="H150" s="62" t="s">
        <v>262</v>
      </c>
      <c r="I150" s="47">
        <f>'BD'!G160</f>
      </c>
    </row>
    <row r="151" spans="1:9" ht="16.5" customHeight="1">
      <c r="A151" s="50" t="s">
        <v>86</v>
      </c>
      <c r="B151" s="50" t="str">
        <f t="shared" si="3"/>
        <v>Stockage</v>
      </c>
      <c r="C151" s="50" t="s">
        <v>42</v>
      </c>
      <c r="D151" s="51" t="s">
        <v>279</v>
      </c>
      <c r="E151" s="44" t="e">
        <f>#REF!</f>
        <v>#REF!</v>
      </c>
      <c r="F151" s="45" t="e">
        <f>#REF!</f>
        <v>#REF!</v>
      </c>
      <c r="G151" s="46" t="s">
        <v>432</v>
      </c>
      <c r="H151" s="62" t="s">
        <v>143</v>
      </c>
      <c r="I151" s="47">
        <f>'BD'!G161</f>
      </c>
    </row>
    <row r="152" spans="1:9" ht="16.5" customHeight="1">
      <c r="A152" s="50" t="s">
        <v>86</v>
      </c>
      <c r="B152" s="50" t="str">
        <f t="shared" si="3"/>
        <v>Stockage</v>
      </c>
      <c r="C152" s="50" t="s">
        <v>42</v>
      </c>
      <c r="D152" s="51" t="s">
        <v>279</v>
      </c>
      <c r="E152" s="44" t="e">
        <f>#REF!</f>
        <v>#REF!</v>
      </c>
      <c r="F152" s="45" t="e">
        <f>#REF!</f>
        <v>#REF!</v>
      </c>
      <c r="G152" s="46" t="s">
        <v>433</v>
      </c>
      <c r="H152" s="62" t="s">
        <v>152</v>
      </c>
      <c r="I152" s="47">
        <f>'BD'!G162</f>
      </c>
    </row>
    <row r="153" spans="1:9" ht="16.5" customHeight="1">
      <c r="A153" s="50" t="s">
        <v>86</v>
      </c>
      <c r="B153" s="50" t="str">
        <f t="shared" si="3"/>
        <v>Stockage</v>
      </c>
      <c r="C153" s="50" t="s">
        <v>42</v>
      </c>
      <c r="D153" s="51" t="s">
        <v>279</v>
      </c>
      <c r="E153" s="44" t="e">
        <f>#REF!</f>
        <v>#REF!</v>
      </c>
      <c r="F153" s="45" t="e">
        <f>#REF!</f>
        <v>#REF!</v>
      </c>
      <c r="G153" s="46" t="s">
        <v>434</v>
      </c>
      <c r="H153" s="62" t="s">
        <v>263</v>
      </c>
      <c r="I153" s="47">
        <f>'BD'!G163</f>
      </c>
    </row>
    <row r="154" spans="1:9" ht="16.5" customHeight="1">
      <c r="A154" s="50" t="s">
        <v>86</v>
      </c>
      <c r="B154" s="50" t="str">
        <f t="shared" si="3"/>
        <v>Stockage</v>
      </c>
      <c r="C154" s="50" t="s">
        <v>42</v>
      </c>
      <c r="D154" s="51" t="s">
        <v>279</v>
      </c>
      <c r="E154" s="44" t="e">
        <f>#REF!</f>
        <v>#REF!</v>
      </c>
      <c r="F154" s="45" t="e">
        <f>#REF!</f>
        <v>#REF!</v>
      </c>
      <c r="G154" s="46" t="s">
        <v>435</v>
      </c>
      <c r="H154" s="62" t="s">
        <v>153</v>
      </c>
      <c r="I154" s="47">
        <f>'BD'!G164</f>
      </c>
    </row>
    <row r="155" spans="1:9" ht="16.5" customHeight="1">
      <c r="A155" s="50" t="s">
        <v>86</v>
      </c>
      <c r="B155" s="50" t="str">
        <f t="shared" si="3"/>
        <v>Stockage</v>
      </c>
      <c r="C155" s="50" t="s">
        <v>42</v>
      </c>
      <c r="D155" s="51" t="s">
        <v>279</v>
      </c>
      <c r="E155" s="44" t="e">
        <f>#REF!</f>
        <v>#REF!</v>
      </c>
      <c r="F155" s="45" t="e">
        <f>#REF!</f>
        <v>#REF!</v>
      </c>
      <c r="G155" s="46" t="s">
        <v>436</v>
      </c>
      <c r="H155" s="62" t="s">
        <v>264</v>
      </c>
      <c r="I155" s="47">
        <f>'BD'!G165</f>
      </c>
    </row>
    <row r="156" spans="1:9" ht="16.5" customHeight="1">
      <c r="A156" s="50" t="s">
        <v>86</v>
      </c>
      <c r="B156" s="50" t="str">
        <f t="shared" si="3"/>
        <v>Stockage</v>
      </c>
      <c r="C156" s="50" t="s">
        <v>42</v>
      </c>
      <c r="D156" s="51" t="s">
        <v>279</v>
      </c>
      <c r="E156" s="44" t="e">
        <f>#REF!</f>
        <v>#REF!</v>
      </c>
      <c r="F156" s="45" t="e">
        <f>#REF!</f>
        <v>#REF!</v>
      </c>
      <c r="G156" s="46" t="s">
        <v>437</v>
      </c>
      <c r="H156" s="62" t="s">
        <v>265</v>
      </c>
      <c r="I156" s="47">
        <f>'BD'!G166</f>
      </c>
    </row>
    <row r="157" spans="1:9" ht="16.5" customHeight="1">
      <c r="A157" s="50" t="s">
        <v>86</v>
      </c>
      <c r="B157" s="50" t="str">
        <f t="shared" si="3"/>
        <v>Stockage</v>
      </c>
      <c r="C157" s="50" t="s">
        <v>42</v>
      </c>
      <c r="D157" s="51" t="s">
        <v>279</v>
      </c>
      <c r="E157" s="44" t="e">
        <f>#REF!</f>
        <v>#REF!</v>
      </c>
      <c r="F157" s="45" t="e">
        <f>#REF!</f>
        <v>#REF!</v>
      </c>
      <c r="G157" s="46" t="s">
        <v>438</v>
      </c>
      <c r="H157" s="63" t="s">
        <v>266</v>
      </c>
      <c r="I157" s="47">
        <f>'BD'!G167</f>
      </c>
    </row>
  </sheetData>
  <sheetProtection/>
  <mergeCells count="3">
    <mergeCell ref="A3:B3"/>
    <mergeCell ref="C3:D3"/>
    <mergeCell ref="G3:H3"/>
  </mergeCells>
  <conditionalFormatting sqref="G4:G157">
    <cfRule type="expression" priority="82" dxfId="2" stopIfTrue="1">
      <formula>$I4=1</formula>
    </cfRule>
    <cfRule type="expression" priority="83" dxfId="1" stopIfTrue="1">
      <formula>$I4=0.5</formula>
    </cfRule>
    <cfRule type="expression" priority="84" dxfId="0" stopIfTrue="1">
      <formula>$I4=0</formula>
    </cfRule>
  </conditionalFormatting>
  <conditionalFormatting sqref="D4:D157">
    <cfRule type="expression" priority="1" dxfId="2" stopIfTrue="1">
      <formula>$F4=3</formula>
    </cfRule>
    <cfRule type="expression" priority="2" dxfId="1" stopIfTrue="1">
      <formula>$F4=2</formula>
    </cfRule>
    <cfRule type="expression" priority="3" dxfId="0" stopIfTrue="1">
      <formula>$F4=1</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OMEDIT IDF</dc:creator>
  <cp:keywords/>
  <dc:description/>
  <cp:lastModifiedBy>BOREL Céline</cp:lastModifiedBy>
  <cp:lastPrinted>2019-02-17T21:17:47Z</cp:lastPrinted>
  <dcterms:created xsi:type="dcterms:W3CDTF">2010-05-07T07:04:20Z</dcterms:created>
  <dcterms:modified xsi:type="dcterms:W3CDTF">2020-05-05T20:24:25Z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